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eank\Downloads\"/>
    </mc:Choice>
  </mc:AlternateContent>
  <xr:revisionPtr revIDLastSave="0" documentId="13_ncr:1_{A96C0914-3AAC-4802-A739-2C3AC65A71F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Week 8" sheetId="1" r:id="rId1"/>
    <sheet name="Data" sheetId="2" state="hidden" r:id="rId2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9" i="2"/>
  <c r="K10" i="2"/>
  <c r="K7" i="2"/>
  <c r="K4" i="2"/>
  <c r="K5" i="2"/>
  <c r="K6" i="2"/>
  <c r="K3" i="2"/>
  <c r="AF92" i="2" l="1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F46" i="2"/>
  <c r="C46" i="2"/>
  <c r="AF45" i="2"/>
  <c r="F45" i="2"/>
  <c r="C45" i="2"/>
  <c r="AF44" i="2"/>
  <c r="F44" i="2"/>
  <c r="C44" i="2"/>
  <c r="AF43" i="2"/>
  <c r="F43" i="2"/>
  <c r="C43" i="2"/>
  <c r="AF42" i="2"/>
  <c r="F42" i="2"/>
  <c r="C42" i="2"/>
  <c r="AF41" i="2"/>
  <c r="F41" i="2"/>
  <c r="C41" i="2"/>
  <c r="AF40" i="2"/>
  <c r="F40" i="2"/>
  <c r="C40" i="2"/>
  <c r="AF39" i="2"/>
  <c r="F39" i="2"/>
  <c r="C39" i="2"/>
  <c r="AF38" i="2"/>
  <c r="F38" i="2"/>
  <c r="C38" i="2"/>
  <c r="AF37" i="2"/>
  <c r="F37" i="2"/>
  <c r="C37" i="2"/>
  <c r="AF36" i="2"/>
  <c r="F36" i="2"/>
  <c r="C36" i="2"/>
  <c r="AF35" i="2"/>
  <c r="F35" i="2"/>
  <c r="C35" i="2"/>
  <c r="AF34" i="2"/>
  <c r="F34" i="2"/>
  <c r="C34" i="2"/>
  <c r="AF33" i="2"/>
  <c r="F33" i="2"/>
  <c r="C33" i="2"/>
  <c r="AF32" i="2"/>
  <c r="F32" i="2"/>
  <c r="C32" i="2"/>
  <c r="AF31" i="2"/>
  <c r="F31" i="2"/>
  <c r="C31" i="2"/>
  <c r="AF30" i="2"/>
  <c r="F30" i="2"/>
  <c r="C30" i="2"/>
  <c r="AF29" i="2"/>
  <c r="F29" i="2"/>
  <c r="C29" i="2"/>
  <c r="AF28" i="2"/>
  <c r="F28" i="2"/>
  <c r="C28" i="2"/>
  <c r="AF27" i="2"/>
  <c r="F27" i="2"/>
  <c r="C27" i="2"/>
  <c r="AF26" i="2"/>
  <c r="F26" i="2"/>
  <c r="C26" i="2"/>
  <c r="AF25" i="2"/>
  <c r="F25" i="2"/>
  <c r="C25" i="2"/>
  <c r="AF24" i="2"/>
  <c r="F24" i="2"/>
  <c r="C24" i="2"/>
  <c r="AF23" i="2"/>
  <c r="F23" i="2"/>
  <c r="C23" i="2"/>
  <c r="AF22" i="2"/>
  <c r="F22" i="2"/>
  <c r="C22" i="2"/>
  <c r="AF21" i="2"/>
  <c r="F21" i="2"/>
  <c r="C21" i="2"/>
  <c r="AF20" i="2"/>
  <c r="F20" i="2"/>
  <c r="C20" i="2"/>
  <c r="AF19" i="2"/>
  <c r="F19" i="2"/>
  <c r="C19" i="2"/>
  <c r="AF18" i="2"/>
  <c r="F18" i="2"/>
  <c r="C18" i="2"/>
  <c r="AF17" i="2"/>
  <c r="F17" i="2"/>
  <c r="C17" i="2"/>
  <c r="AF16" i="2"/>
  <c r="F16" i="2"/>
  <c r="C16" i="2"/>
  <c r="AF15" i="2"/>
  <c r="F15" i="2"/>
  <c r="C15" i="2"/>
  <c r="AF14" i="2"/>
  <c r="F14" i="2"/>
  <c r="C14" i="2"/>
  <c r="AF13" i="2"/>
  <c r="F13" i="2"/>
  <c r="C13" i="2"/>
  <c r="AF12" i="2"/>
  <c r="F12" i="2"/>
  <c r="C12" i="2"/>
  <c r="AF11" i="2"/>
  <c r="F11" i="2"/>
  <c r="C11" i="2"/>
  <c r="AF10" i="2"/>
  <c r="Q10" i="2"/>
  <c r="S10" i="2" s="1"/>
  <c r="N10" i="2"/>
  <c r="O10" i="2" s="1"/>
  <c r="X10" i="2" s="1"/>
  <c r="M10" i="2"/>
  <c r="R10" i="2" s="1"/>
  <c r="T10" i="2" s="1"/>
  <c r="F10" i="2"/>
  <c r="C10" i="2"/>
  <c r="AF9" i="2"/>
  <c r="Q9" i="2"/>
  <c r="S9" i="2" s="1"/>
  <c r="M9" i="2"/>
  <c r="R9" i="2" s="1"/>
  <c r="T9" i="2" s="1"/>
  <c r="N9" i="2"/>
  <c r="P9" i="2" s="1"/>
  <c r="F9" i="2"/>
  <c r="C9" i="2"/>
  <c r="AF8" i="2"/>
  <c r="N8" i="2"/>
  <c r="O8" i="2" s="1"/>
  <c r="X8" i="2" s="1"/>
  <c r="M8" i="2"/>
  <c r="R8" i="2" s="1"/>
  <c r="T8" i="2" s="1"/>
  <c r="Q8" i="2"/>
  <c r="S8" i="2" s="1"/>
  <c r="F8" i="2"/>
  <c r="C8" i="2"/>
  <c r="AF7" i="2"/>
  <c r="M7" i="2"/>
  <c r="R7" i="2" s="1"/>
  <c r="T7" i="2" s="1"/>
  <c r="Q7" i="2"/>
  <c r="S7" i="2" s="1"/>
  <c r="N7" i="2"/>
  <c r="P7" i="2" s="1"/>
  <c r="F7" i="2"/>
  <c r="C7" i="2"/>
  <c r="AF6" i="2"/>
  <c r="Q6" i="2"/>
  <c r="S6" i="2" s="1"/>
  <c r="N6" i="2"/>
  <c r="O6" i="2" s="1"/>
  <c r="X6" i="2" s="1"/>
  <c r="M6" i="2"/>
  <c r="R6" i="2" s="1"/>
  <c r="T6" i="2" s="1"/>
  <c r="F6" i="2"/>
  <c r="C6" i="2"/>
  <c r="AF5" i="2"/>
  <c r="Q5" i="2"/>
  <c r="S5" i="2" s="1"/>
  <c r="N5" i="2"/>
  <c r="P5" i="2" s="1"/>
  <c r="M5" i="2"/>
  <c r="R5" i="2" s="1"/>
  <c r="T5" i="2" s="1"/>
  <c r="F5" i="2"/>
  <c r="C5" i="2"/>
  <c r="Q4" i="2"/>
  <c r="S4" i="2" s="1"/>
  <c r="N4" i="2"/>
  <c r="O4" i="2" s="1"/>
  <c r="X4" i="2" s="1"/>
  <c r="M4" i="2"/>
  <c r="R4" i="2" s="1"/>
  <c r="T4" i="2" s="1"/>
  <c r="M3" i="2"/>
  <c r="R3" i="2" s="1"/>
  <c r="T3" i="2" s="1"/>
  <c r="Q3" i="2"/>
  <c r="S3" i="2" s="1"/>
  <c r="N3" i="2"/>
  <c r="O3" i="2" s="1"/>
  <c r="X3" i="2" s="1"/>
  <c r="W2" i="2"/>
  <c r="P10" i="2" l="1"/>
  <c r="O7" i="2"/>
  <c r="X7" i="2" s="1"/>
  <c r="O5" i="2"/>
  <c r="X5" i="2" s="1"/>
  <c r="P8" i="2"/>
  <c r="U8" i="2"/>
  <c r="U9" i="2"/>
  <c r="V9" i="2" s="1"/>
  <c r="M5" i="1" s="1"/>
  <c r="U10" i="2"/>
  <c r="W10" i="2" s="1"/>
  <c r="Y10" i="2" s="1"/>
  <c r="Z10" i="2" s="1"/>
  <c r="N6" i="1" s="1"/>
  <c r="U6" i="2"/>
  <c r="W6" i="2" s="1"/>
  <c r="Y6" i="2" s="1"/>
  <c r="Z6" i="2" s="1"/>
  <c r="H6" i="1" s="1"/>
  <c r="U3" i="2"/>
  <c r="W3" i="2" s="1"/>
  <c r="Y3" i="2" s="1"/>
  <c r="Z3" i="2" s="1"/>
  <c r="H3" i="1" s="1"/>
  <c r="U5" i="2"/>
  <c r="V5" i="2" s="1"/>
  <c r="G5" i="1" s="1"/>
  <c r="U4" i="2"/>
  <c r="W4" i="2" s="1"/>
  <c r="Y4" i="2" s="1"/>
  <c r="Z4" i="2" s="1"/>
  <c r="H4" i="1" s="1"/>
  <c r="U7" i="2"/>
  <c r="O9" i="2"/>
  <c r="X9" i="2" s="1"/>
  <c r="P4" i="2"/>
  <c r="P6" i="2"/>
  <c r="P3" i="2"/>
  <c r="V8" i="2" l="1"/>
  <c r="M4" i="1" s="1"/>
  <c r="W8" i="2"/>
  <c r="Y8" i="2" s="1"/>
  <c r="Z8" i="2" s="1"/>
  <c r="N4" i="1" s="1"/>
  <c r="W9" i="2"/>
  <c r="Y9" i="2" s="1"/>
  <c r="Z9" i="2" s="1"/>
  <c r="N5" i="1" s="1"/>
  <c r="W5" i="2"/>
  <c r="Y5" i="2" s="1"/>
  <c r="Z5" i="2" s="1"/>
  <c r="H5" i="1" s="1"/>
  <c r="V3" i="2"/>
  <c r="G3" i="1" s="1"/>
  <c r="V6" i="2"/>
  <c r="G6" i="1" s="1"/>
  <c r="V4" i="2"/>
  <c r="G4" i="1" s="1"/>
  <c r="V10" i="2"/>
  <c r="M6" i="1" s="1"/>
  <c r="W7" i="2"/>
  <c r="Y7" i="2" s="1"/>
  <c r="Z7" i="2" s="1"/>
  <c r="N3" i="1" s="1"/>
  <c r="V7" i="2"/>
  <c r="M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tc={B855DFDB-FF33-45B6-B1FB-AE266A1B92CF}</author>
  </authors>
  <commentList>
    <comment ref="A2" authorId="0" shapeId="0" xr:uid="{B855DFDB-FF33-45B6-B1FB-AE266A1B92CF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the dollar amount of your sports betting bankroll</t>
      </text>
    </comment>
  </commentList>
</comments>
</file>

<file path=xl/sharedStrings.xml><?xml version="1.0" encoding="utf-8"?>
<sst xmlns="http://schemas.openxmlformats.org/spreadsheetml/2006/main" count="24" uniqueCount="18">
  <si>
    <t>Bankroll</t>
  </si>
  <si>
    <t>Sean</t>
  </si>
  <si>
    <t>Book</t>
  </si>
  <si>
    <t>Juice</t>
  </si>
  <si>
    <t>Prob</t>
  </si>
  <si>
    <t>Edge</t>
  </si>
  <si>
    <t>Away Team</t>
  </si>
  <si>
    <t>Spread</t>
  </si>
  <si>
    <t>Bet Size</t>
  </si>
  <si>
    <t>Home Team</t>
  </si>
  <si>
    <t>Orlando</t>
  </si>
  <si>
    <t>Birmingham</t>
  </si>
  <si>
    <t>Salt Lake</t>
  </si>
  <si>
    <t>San Diego</t>
  </si>
  <si>
    <t>Memphis</t>
  </si>
  <si>
    <t>Atlanta</t>
  </si>
  <si>
    <t>San Antonio</t>
  </si>
  <si>
    <t>Arizona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</si>
</sst>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" x14ac:knownFonts="1">
    <font>
      <sz val="10"/>
      <color rgb="FF000000"/>
      <name val="Arial"/>
    </font>
    <font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0" fontId="1" fillId="3" borderId="0" xfId="0" applyFont="1" applyFill="1"/>
    <xf numFmtId="164" fontId="1" fillId="0" borderId="0" xfId="0" applyNumberFormat="1" applyFont="1"/>
    <xf numFmtId="10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an Koerner" id="{6F6EB3DD-3588-4FB7-AB1B-03E5A1CDD796}" userId="f30861443a8fa16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19-03-26T19:40:52.38" personId="{6F6EB3DD-3588-4FB7-AB1B-03E5A1CDD796}" id="{B855DFDB-FF33-45B6-B1FB-AE266A1B92CF}">
    <text>Enter the dollar amount of your sports betting bankroll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N6"/>
  <sheetViews>
    <sheetView tabSelected="1" workbookViewId="0">
      <selection activeCell="A4" sqref="A4"/>
    </sheetView>
  </sheetViews>
  <sheetFormatPr defaultColWidth="14.44140625" defaultRowHeight="15.75" customHeight="1" x14ac:dyDescent="0.25"/>
  <cols>
    <col min="1" max="1" width="14.77734375" customWidth="1"/>
    <col min="2" max="2" width="13.77734375" customWidth="1"/>
    <col min="3" max="3" width="9" customWidth="1"/>
    <col min="4" max="4" width="16.33203125" customWidth="1"/>
    <col min="5" max="5" width="7.77734375" customWidth="1"/>
    <col min="6" max="6" width="7.33203125" customWidth="1"/>
    <col min="7" max="7" width="7.6640625" customWidth="1"/>
    <col min="8" max="8" width="9" customWidth="1"/>
    <col min="9" max="9" width="6.44140625" customWidth="1"/>
    <col min="10" max="10" width="18.44140625" customWidth="1"/>
    <col min="11" max="11" width="7.44140625" customWidth="1"/>
    <col min="12" max="12" width="8" customWidth="1"/>
    <col min="13" max="13" width="8.6640625" customWidth="1"/>
    <col min="14" max="14" width="10.33203125" customWidth="1"/>
    <col min="17" max="17" width="10.44140625" customWidth="1"/>
  </cols>
  <sheetData>
    <row r="2" spans="1:14" ht="15.75" customHeight="1" x14ac:dyDescent="0.25">
      <c r="A2" s="1" t="s">
        <v>0</v>
      </c>
      <c r="B2" s="2"/>
      <c r="C2" s="1"/>
      <c r="D2" s="1" t="s">
        <v>6</v>
      </c>
      <c r="E2" s="1" t="s">
        <v>7</v>
      </c>
      <c r="F2" s="1" t="s">
        <v>3</v>
      </c>
      <c r="G2" s="1" t="s">
        <v>5</v>
      </c>
      <c r="H2" s="1" t="s">
        <v>8</v>
      </c>
      <c r="J2" s="1" t="s">
        <v>9</v>
      </c>
      <c r="K2" s="1" t="s">
        <v>7</v>
      </c>
      <c r="L2" s="1" t="s">
        <v>3</v>
      </c>
      <c r="M2" s="1" t="s">
        <v>5</v>
      </c>
      <c r="N2" s="1" t="s">
        <v>8</v>
      </c>
    </row>
    <row r="3" spans="1:14" ht="15.75" customHeight="1" x14ac:dyDescent="0.25">
      <c r="A3" s="1"/>
      <c r="B3" s="1"/>
      <c r="C3" s="1"/>
      <c r="D3" s="1" t="s">
        <v>10</v>
      </c>
      <c r="E3" s="3"/>
      <c r="F3" s="3"/>
      <c r="G3" s="5">
        <f>Data!V3</f>
        <v>-0.13299999999999973</v>
      </c>
      <c r="H3" s="6" t="str">
        <f>IFERROR(Data!Z3,"")</f>
        <v/>
      </c>
      <c r="I3" s="1"/>
      <c r="J3" s="1" t="s">
        <v>14</v>
      </c>
      <c r="K3" s="3"/>
      <c r="L3" s="3"/>
      <c r="M3" s="5">
        <f>Data!V7</f>
        <v>-0.88000000000000023</v>
      </c>
      <c r="N3" s="6" t="str">
        <f>IFERROR(Data!Z7,"")</f>
        <v/>
      </c>
    </row>
    <row r="4" spans="1:14" ht="15.75" customHeight="1" x14ac:dyDescent="0.25">
      <c r="A4" s="1"/>
      <c r="B4" s="1"/>
      <c r="C4" s="1"/>
      <c r="D4" s="1" t="s">
        <v>13</v>
      </c>
      <c r="E4" s="3"/>
      <c r="F4" s="3"/>
      <c r="G4" s="5">
        <f>Data!V4</f>
        <v>-0.53500000000000003</v>
      </c>
      <c r="H4" s="6" t="str">
        <f>IFERROR(Data!Z4,"")</f>
        <v/>
      </c>
      <c r="I4" s="1"/>
      <c r="J4" s="1" t="s">
        <v>12</v>
      </c>
      <c r="K4" s="3"/>
      <c r="L4" s="3"/>
      <c r="M4" s="5">
        <f>Data!V8</f>
        <v>-0.47499999999999998</v>
      </c>
      <c r="N4" s="6" t="str">
        <f>IFERROR(Data!Z8,"")</f>
        <v/>
      </c>
    </row>
    <row r="5" spans="1:14" ht="15.75" customHeight="1" x14ac:dyDescent="0.25">
      <c r="A5" s="1"/>
      <c r="B5" s="1"/>
      <c r="C5" s="1"/>
      <c r="D5" s="1" t="s">
        <v>15</v>
      </c>
      <c r="E5" s="3"/>
      <c r="F5" s="3"/>
      <c r="G5" s="5">
        <f>Data!V5</f>
        <v>-0.86600000000000021</v>
      </c>
      <c r="H5" s="6" t="str">
        <f>IFERROR(Data!Z5,"")</f>
        <v/>
      </c>
      <c r="I5" s="1"/>
      <c r="J5" s="1" t="s">
        <v>11</v>
      </c>
      <c r="K5" s="3"/>
      <c r="L5" s="3"/>
      <c r="M5" s="5">
        <f>Data!V9</f>
        <v>-0.15299999999999975</v>
      </c>
      <c r="N5" s="6" t="str">
        <f>IFERROR(Data!Z9,"")</f>
        <v/>
      </c>
    </row>
    <row r="6" spans="1:14" ht="15.75" customHeight="1" x14ac:dyDescent="0.25">
      <c r="A6" s="1"/>
      <c r="B6" s="1"/>
      <c r="C6" s="1"/>
      <c r="D6" s="1" t="s">
        <v>17</v>
      </c>
      <c r="E6" s="3"/>
      <c r="F6" s="3"/>
      <c r="G6" s="5">
        <f>Data!V6</f>
        <v>-0.54600000000000004</v>
      </c>
      <c r="H6" s="6" t="str">
        <f>IFERROR(Data!Z6,"")</f>
        <v/>
      </c>
      <c r="I6" s="1"/>
      <c r="J6" s="1" t="s">
        <v>16</v>
      </c>
      <c r="K6" s="3"/>
      <c r="L6" s="3"/>
      <c r="M6" s="5">
        <f>Data!V10</f>
        <v>-0.46399999999999997</v>
      </c>
      <c r="N6" s="6" t="str">
        <f>IFERROR(Data!Z10,"")</f>
        <v/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AF92"/>
  <sheetViews>
    <sheetView topLeftCell="H1" workbookViewId="0">
      <selection activeCell="K14" sqref="K14"/>
    </sheetView>
  </sheetViews>
  <sheetFormatPr defaultColWidth="14.44140625" defaultRowHeight="15.75" customHeight="1" x14ac:dyDescent="0.25"/>
  <cols>
    <col min="14" max="14" width="12.77734375" customWidth="1"/>
    <col min="23" max="23" width="8.33203125" customWidth="1"/>
    <col min="24" max="24" width="9" customWidth="1"/>
    <col min="28" max="28" width="9.44140625" customWidth="1"/>
    <col min="29" max="29" width="10" customWidth="1"/>
    <col min="30" max="30" width="11.44140625" customWidth="1"/>
  </cols>
  <sheetData>
    <row r="2" spans="1:32" ht="15.75" customHeight="1" x14ac:dyDescent="0.25">
      <c r="L2" s="1" t="s">
        <v>1</v>
      </c>
      <c r="M2" s="1" t="s">
        <v>2</v>
      </c>
      <c r="N2" s="1" t="s">
        <v>3</v>
      </c>
      <c r="U2" s="1" t="s">
        <v>4</v>
      </c>
      <c r="V2" s="1" t="s">
        <v>5</v>
      </c>
      <c r="W2" s="4">
        <f>'Week 8'!B2</f>
        <v>0</v>
      </c>
      <c r="X2" s="1">
        <v>0.25</v>
      </c>
    </row>
    <row r="3" spans="1:32" ht="15.75" customHeight="1" x14ac:dyDescent="0.25">
      <c r="K3" s="1" t="str">
        <f>'Week 8'!D3</f>
        <v>Orlando</v>
      </c>
      <c r="L3" s="1">
        <v>-10</v>
      </c>
      <c r="M3" s="1">
        <f>'Week 8'!E3</f>
        <v>0</v>
      </c>
      <c r="N3" s="1">
        <f>'Week 8'!F3</f>
        <v>0</v>
      </c>
      <c r="O3" s="5">
        <f t="shared" ref="O3:O10" si="0">IF(N3&lt;0,N3/(N3-100),100/(N3+100))</f>
        <v>1</v>
      </c>
      <c r="P3" s="5">
        <f t="shared" ref="P3:P10" si="1">IF(N3&lt;0,N3/(N3-100),100/(N3+100))-0.5</f>
        <v>0.5</v>
      </c>
      <c r="Q3">
        <f t="shared" ref="Q3:R3" si="2">VLOOKUP(L3,$AC$4:$AE$92,3,0)</f>
        <v>26</v>
      </c>
      <c r="R3">
        <f t="shared" si="2"/>
        <v>45</v>
      </c>
      <c r="S3" s="5">
        <f t="shared" ref="S3:T3" si="3">VLOOKUP(Q3,$AE$4:$AF$92,2,0)</f>
        <v>0.31000000000000011</v>
      </c>
      <c r="T3" s="5">
        <f t="shared" si="3"/>
        <v>0.67700000000000038</v>
      </c>
      <c r="U3" s="5">
        <f t="shared" ref="U3:U10" si="4">T3-S3</f>
        <v>0.36700000000000027</v>
      </c>
      <c r="V3" s="5">
        <f t="shared" ref="V3:V10" si="5">U3-P3</f>
        <v>-0.13299999999999973</v>
      </c>
      <c r="W3" s="5">
        <f t="shared" ref="W3:W10" si="6">U3+0.5</f>
        <v>0.86700000000000021</v>
      </c>
      <c r="X3" s="7">
        <f t="shared" ref="X3:X10" si="7">(1/O3)</f>
        <v>1</v>
      </c>
      <c r="Y3" s="6" t="e">
        <f t="shared" ref="Y3:Y10" si="8">((((X3*W3)-1)/(X3-1))*$W$2)*$X$2</f>
        <v>#DIV/0!</v>
      </c>
      <c r="Z3" s="6" t="e">
        <f t="shared" ref="Z3:Z10" si="9">IF(Y3&gt;0,Y3,0)</f>
        <v>#DIV/0!</v>
      </c>
    </row>
    <row r="4" spans="1:32" ht="15.75" customHeight="1" x14ac:dyDescent="0.25">
      <c r="A4" s="1">
        <v>0</v>
      </c>
      <c r="B4" s="5">
        <v>1E-3</v>
      </c>
      <c r="D4" s="1">
        <v>0</v>
      </c>
      <c r="E4" s="5">
        <v>1E-3</v>
      </c>
      <c r="K4" s="1" t="str">
        <f>'Week 8'!D4</f>
        <v>San Diego</v>
      </c>
      <c r="L4" s="1">
        <v>2</v>
      </c>
      <c r="M4" s="1">
        <f>'Week 8'!E4</f>
        <v>0</v>
      </c>
      <c r="N4" s="1">
        <f>'Week 8'!F4</f>
        <v>0</v>
      </c>
      <c r="O4" s="5">
        <f t="shared" si="0"/>
        <v>1</v>
      </c>
      <c r="P4" s="5">
        <f t="shared" si="1"/>
        <v>0.5</v>
      </c>
      <c r="Q4">
        <f t="shared" ref="Q4:R4" si="10">VLOOKUP(L4,$AC$4:$AE$92,3,0)</f>
        <v>48</v>
      </c>
      <c r="R4">
        <f t="shared" si="10"/>
        <v>45</v>
      </c>
      <c r="S4" s="5">
        <f t="shared" ref="S4:T4" si="11">VLOOKUP(Q4,$AE$4:$AF$92,2,0)</f>
        <v>0.71200000000000041</v>
      </c>
      <c r="T4" s="5">
        <f t="shared" si="11"/>
        <v>0.67700000000000038</v>
      </c>
      <c r="U4" s="5">
        <f t="shared" si="4"/>
        <v>-3.5000000000000031E-2</v>
      </c>
      <c r="V4" s="5">
        <f t="shared" si="5"/>
        <v>-0.53500000000000003</v>
      </c>
      <c r="W4" s="5">
        <f t="shared" si="6"/>
        <v>0.46499999999999997</v>
      </c>
      <c r="X4" s="7">
        <f t="shared" si="7"/>
        <v>1</v>
      </c>
      <c r="Y4" s="6" t="e">
        <f t="shared" si="8"/>
        <v>#DIV/0!</v>
      </c>
      <c r="Z4" s="6" t="e">
        <f t="shared" si="9"/>
        <v>#DIV/0!</v>
      </c>
      <c r="AB4" s="1">
        <v>1</v>
      </c>
      <c r="AC4" s="1">
        <v>-22.5</v>
      </c>
      <c r="AD4" s="5">
        <v>7.0000000000000001E-3</v>
      </c>
      <c r="AE4" s="1">
        <v>1</v>
      </c>
      <c r="AF4" s="1"/>
    </row>
    <row r="5" spans="1:32" ht="15.75" customHeight="1" x14ac:dyDescent="0.25">
      <c r="A5">
        <v>-1</v>
      </c>
      <c r="B5" s="5">
        <v>1.2E-2</v>
      </c>
      <c r="C5" s="5">
        <f t="shared" ref="C5:C46" si="12">SUM(B$4:B5)</f>
        <v>1.3000000000000001E-2</v>
      </c>
      <c r="D5" s="1">
        <v>1</v>
      </c>
      <c r="E5" s="5">
        <v>1.2E-2</v>
      </c>
      <c r="F5" s="5">
        <f t="shared" ref="F5:F46" si="13">SUM(E$4:E5)</f>
        <v>1.3000000000000001E-2</v>
      </c>
      <c r="K5" s="1" t="str">
        <f>'Week 8'!D5</f>
        <v>Atlanta</v>
      </c>
      <c r="L5" s="1">
        <v>9.5</v>
      </c>
      <c r="M5" s="1">
        <f>'Week 8'!E5</f>
        <v>0</v>
      </c>
      <c r="N5" s="1">
        <f>'Week 8'!F5</f>
        <v>0</v>
      </c>
      <c r="O5" s="5">
        <f t="shared" si="0"/>
        <v>1</v>
      </c>
      <c r="P5" s="5">
        <f t="shared" si="1"/>
        <v>0.5</v>
      </c>
      <c r="Q5">
        <f t="shared" ref="Q5:R5" si="14">VLOOKUP(L5,$AC$4:$AE$92,3,0)</f>
        <v>63</v>
      </c>
      <c r="R5">
        <f t="shared" si="14"/>
        <v>45</v>
      </c>
      <c r="S5" s="5">
        <f t="shared" ref="S5:T5" si="15">VLOOKUP(Q5,$AE$4:$AF$92,2,0)</f>
        <v>1.0430000000000006</v>
      </c>
      <c r="T5" s="5">
        <f t="shared" si="15"/>
        <v>0.67700000000000038</v>
      </c>
      <c r="U5" s="5">
        <f t="shared" si="4"/>
        <v>-0.36600000000000021</v>
      </c>
      <c r="V5" s="5">
        <f t="shared" si="5"/>
        <v>-0.86600000000000021</v>
      </c>
      <c r="W5" s="5">
        <f t="shared" si="6"/>
        <v>0.13399999999999979</v>
      </c>
      <c r="X5" s="7">
        <f t="shared" si="7"/>
        <v>1</v>
      </c>
      <c r="Y5" s="6" t="e">
        <f t="shared" si="8"/>
        <v>#DIV/0!</v>
      </c>
      <c r="Z5" s="6" t="e">
        <f t="shared" si="9"/>
        <v>#DIV/0!</v>
      </c>
      <c r="AB5" s="1">
        <v>2</v>
      </c>
      <c r="AC5" s="1">
        <v>-22</v>
      </c>
      <c r="AD5" s="5">
        <v>7.0000000000000001E-3</v>
      </c>
      <c r="AE5" s="1">
        <v>2</v>
      </c>
      <c r="AF5" s="5">
        <f t="shared" ref="AF5:AF92" si="16">SUM(AD$4:AD5)</f>
        <v>1.4E-2</v>
      </c>
    </row>
    <row r="6" spans="1:32" ht="15.75" customHeight="1" x14ac:dyDescent="0.25">
      <c r="A6">
        <v>-1.5</v>
      </c>
      <c r="B6" s="5">
        <v>1.2E-2</v>
      </c>
      <c r="C6" s="5">
        <f t="shared" si="12"/>
        <v>2.5000000000000001E-2</v>
      </c>
      <c r="D6" s="1">
        <v>1.5</v>
      </c>
      <c r="E6" s="5">
        <v>1.2E-2</v>
      </c>
      <c r="F6" s="5">
        <f t="shared" si="13"/>
        <v>2.5000000000000001E-2</v>
      </c>
      <c r="K6" s="1" t="str">
        <f>'Week 8'!D6</f>
        <v>Arizona</v>
      </c>
      <c r="L6" s="1">
        <v>2.5</v>
      </c>
      <c r="M6" s="1">
        <f>'Week 8'!E6</f>
        <v>0</v>
      </c>
      <c r="N6" s="1">
        <f>'Week 8'!F6</f>
        <v>0</v>
      </c>
      <c r="O6" s="5">
        <f t="shared" si="0"/>
        <v>1</v>
      </c>
      <c r="P6" s="5">
        <f t="shared" si="1"/>
        <v>0.5</v>
      </c>
      <c r="Q6">
        <f t="shared" ref="Q6:R6" si="17">VLOOKUP(L6,$AC$4:$AE$92,3,0)</f>
        <v>49</v>
      </c>
      <c r="R6">
        <f t="shared" si="17"/>
        <v>45</v>
      </c>
      <c r="S6" s="5">
        <f t="shared" ref="S6:T6" si="18">VLOOKUP(Q6,$AE$4:$AF$92,2,0)</f>
        <v>0.72300000000000042</v>
      </c>
      <c r="T6" s="5">
        <f t="shared" si="18"/>
        <v>0.67700000000000038</v>
      </c>
      <c r="U6" s="5">
        <f t="shared" si="4"/>
        <v>-4.6000000000000041E-2</v>
      </c>
      <c r="V6" s="5">
        <f t="shared" si="5"/>
        <v>-0.54600000000000004</v>
      </c>
      <c r="W6" s="5">
        <f t="shared" si="6"/>
        <v>0.45399999999999996</v>
      </c>
      <c r="X6" s="7">
        <f t="shared" si="7"/>
        <v>1</v>
      </c>
      <c r="Y6" s="6" t="e">
        <f t="shared" si="8"/>
        <v>#DIV/0!</v>
      </c>
      <c r="Z6" s="6" t="e">
        <f t="shared" si="9"/>
        <v>#DIV/0!</v>
      </c>
      <c r="AB6" s="1">
        <v>3</v>
      </c>
      <c r="AC6">
        <v>-21.5</v>
      </c>
      <c r="AD6" s="5">
        <v>7.0000000000000001E-3</v>
      </c>
      <c r="AE6" s="1">
        <v>3</v>
      </c>
      <c r="AF6" s="5">
        <f t="shared" si="16"/>
        <v>2.1000000000000001E-2</v>
      </c>
    </row>
    <row r="7" spans="1:32" ht="15.75" customHeight="1" x14ac:dyDescent="0.25">
      <c r="A7">
        <v>-2</v>
      </c>
      <c r="B7" s="5">
        <v>1.0999999999999999E-2</v>
      </c>
      <c r="C7" s="5">
        <f t="shared" si="12"/>
        <v>3.6000000000000004E-2</v>
      </c>
      <c r="D7" s="1">
        <v>2</v>
      </c>
      <c r="E7" s="5">
        <v>1.0999999999999999E-2</v>
      </c>
      <c r="F7" s="5">
        <f t="shared" si="13"/>
        <v>3.6000000000000004E-2</v>
      </c>
      <c r="K7" s="1" t="str">
        <f>'Week 8'!J3</f>
        <v>Memphis</v>
      </c>
      <c r="L7" s="1">
        <v>10</v>
      </c>
      <c r="M7" s="1">
        <f>'Week 8'!K3</f>
        <v>0</v>
      </c>
      <c r="N7" s="1">
        <f>'Week 8'!L3</f>
        <v>0</v>
      </c>
      <c r="O7" s="5">
        <f t="shared" si="0"/>
        <v>1</v>
      </c>
      <c r="P7" s="5">
        <f t="shared" si="1"/>
        <v>0.5</v>
      </c>
      <c r="Q7">
        <f t="shared" ref="Q7:R7" si="19">VLOOKUP(L7,$AC$4:$AE$92,3,0)</f>
        <v>64</v>
      </c>
      <c r="R7">
        <f t="shared" si="19"/>
        <v>45</v>
      </c>
      <c r="S7" s="5">
        <f t="shared" ref="S7:T7" si="20">VLOOKUP(Q7,$AE$4:$AF$92,2,0)</f>
        <v>1.0570000000000006</v>
      </c>
      <c r="T7" s="5">
        <f t="shared" si="20"/>
        <v>0.67700000000000038</v>
      </c>
      <c r="U7" s="5">
        <f t="shared" si="4"/>
        <v>-0.38000000000000023</v>
      </c>
      <c r="V7" s="5">
        <f t="shared" si="5"/>
        <v>-0.88000000000000023</v>
      </c>
      <c r="W7" s="5">
        <f t="shared" si="6"/>
        <v>0.11999999999999977</v>
      </c>
      <c r="X7" s="7">
        <f t="shared" si="7"/>
        <v>1</v>
      </c>
      <c r="Y7" s="6" t="e">
        <f t="shared" si="8"/>
        <v>#DIV/0!</v>
      </c>
      <c r="Z7" s="6" t="e">
        <f t="shared" si="9"/>
        <v>#DIV/0!</v>
      </c>
      <c r="AB7" s="1">
        <v>4</v>
      </c>
      <c r="AC7">
        <v>-21</v>
      </c>
      <c r="AD7" s="5">
        <v>8.0000000000000002E-3</v>
      </c>
      <c r="AE7" s="1">
        <v>4</v>
      </c>
      <c r="AF7" s="5">
        <f t="shared" si="16"/>
        <v>2.9000000000000001E-2</v>
      </c>
    </row>
    <row r="8" spans="1:32" ht="15.75" customHeight="1" x14ac:dyDescent="0.25">
      <c r="A8">
        <v>-2.5</v>
      </c>
      <c r="B8" s="5">
        <v>1.0999999999999999E-2</v>
      </c>
      <c r="C8" s="5">
        <f t="shared" si="12"/>
        <v>4.7E-2</v>
      </c>
      <c r="D8" s="1">
        <v>2.5</v>
      </c>
      <c r="E8" s="5">
        <v>1.0999999999999999E-2</v>
      </c>
      <c r="F8" s="5">
        <f t="shared" si="13"/>
        <v>4.7E-2</v>
      </c>
      <c r="K8" s="1" t="str">
        <f>'Week 8'!J4</f>
        <v>Salt Lake</v>
      </c>
      <c r="L8" s="1">
        <v>-2</v>
      </c>
      <c r="M8" s="1">
        <f>'Week 8'!K4</f>
        <v>0</v>
      </c>
      <c r="N8" s="1">
        <f>'Week 8'!L4</f>
        <v>0</v>
      </c>
      <c r="O8" s="5">
        <f t="shared" si="0"/>
        <v>1</v>
      </c>
      <c r="P8" s="5">
        <f t="shared" si="1"/>
        <v>0.5</v>
      </c>
      <c r="Q8">
        <f t="shared" ref="Q8:R8" si="21">VLOOKUP(L8,$AC$4:$AE$92,3,0)</f>
        <v>42</v>
      </c>
      <c r="R8">
        <f t="shared" si="21"/>
        <v>45</v>
      </c>
      <c r="S8" s="5">
        <f t="shared" ref="S8:T8" si="22">VLOOKUP(Q8,$AE$4:$AF$92,2,0)</f>
        <v>0.65200000000000036</v>
      </c>
      <c r="T8" s="5">
        <f t="shared" si="22"/>
        <v>0.67700000000000038</v>
      </c>
      <c r="U8" s="5">
        <f t="shared" si="4"/>
        <v>2.5000000000000022E-2</v>
      </c>
      <c r="V8" s="5">
        <f t="shared" si="5"/>
        <v>-0.47499999999999998</v>
      </c>
      <c r="W8" s="5">
        <f t="shared" si="6"/>
        <v>0.52500000000000002</v>
      </c>
      <c r="X8" s="7">
        <f t="shared" si="7"/>
        <v>1</v>
      </c>
      <c r="Y8" s="6" t="e">
        <f t="shared" si="8"/>
        <v>#DIV/0!</v>
      </c>
      <c r="Z8" s="6" t="e">
        <f t="shared" si="9"/>
        <v>#DIV/0!</v>
      </c>
      <c r="AB8" s="1">
        <v>5</v>
      </c>
      <c r="AC8">
        <v>-20.5</v>
      </c>
      <c r="AD8" s="5">
        <v>8.0000000000000002E-3</v>
      </c>
      <c r="AE8" s="1">
        <v>5</v>
      </c>
      <c r="AF8" s="5">
        <f t="shared" si="16"/>
        <v>3.7000000000000005E-2</v>
      </c>
    </row>
    <row r="9" spans="1:32" ht="15.75" customHeight="1" x14ac:dyDescent="0.25">
      <c r="A9">
        <v>-3</v>
      </c>
      <c r="B9" s="5">
        <v>0.06</v>
      </c>
      <c r="C9" s="5">
        <f t="shared" si="12"/>
        <v>0.107</v>
      </c>
      <c r="D9" s="1">
        <v>3</v>
      </c>
      <c r="E9" s="5">
        <v>0.06</v>
      </c>
      <c r="F9" s="5">
        <f t="shared" si="13"/>
        <v>0.107</v>
      </c>
      <c r="K9" s="1" t="str">
        <f>'Week 8'!J5</f>
        <v>Birmingham</v>
      </c>
      <c r="L9" s="1">
        <v>-9.5</v>
      </c>
      <c r="M9" s="1">
        <f>'Week 8'!K5</f>
        <v>0</v>
      </c>
      <c r="N9" s="1">
        <f>'Week 8'!L5</f>
        <v>0</v>
      </c>
      <c r="O9" s="5">
        <f t="shared" si="0"/>
        <v>1</v>
      </c>
      <c r="P9" s="5">
        <f t="shared" si="1"/>
        <v>0.5</v>
      </c>
      <c r="Q9">
        <f t="shared" ref="Q9:R9" si="23">VLOOKUP(L9,$AC$4:$AE$92,3,0)</f>
        <v>27</v>
      </c>
      <c r="R9">
        <f t="shared" si="23"/>
        <v>45</v>
      </c>
      <c r="S9" s="5">
        <f t="shared" ref="S9:T9" si="24">VLOOKUP(Q9,$AE$4:$AF$92,2,0)</f>
        <v>0.33000000000000013</v>
      </c>
      <c r="T9" s="5">
        <f t="shared" si="24"/>
        <v>0.67700000000000038</v>
      </c>
      <c r="U9" s="5">
        <f t="shared" si="4"/>
        <v>0.34700000000000025</v>
      </c>
      <c r="V9" s="5">
        <f t="shared" si="5"/>
        <v>-0.15299999999999975</v>
      </c>
      <c r="W9" s="5">
        <f t="shared" si="6"/>
        <v>0.8470000000000002</v>
      </c>
      <c r="X9" s="7">
        <f t="shared" si="7"/>
        <v>1</v>
      </c>
      <c r="Y9" s="6" t="e">
        <f t="shared" si="8"/>
        <v>#DIV/0!</v>
      </c>
      <c r="Z9" s="6" t="e">
        <f t="shared" si="9"/>
        <v>#DIV/0!</v>
      </c>
      <c r="AB9" s="1">
        <v>6</v>
      </c>
      <c r="AC9">
        <v>-20</v>
      </c>
      <c r="AD9" s="5">
        <v>8.9999999999999993E-3</v>
      </c>
      <c r="AE9" s="1">
        <v>6</v>
      </c>
      <c r="AF9" s="5">
        <f t="shared" si="16"/>
        <v>4.6000000000000006E-2</v>
      </c>
    </row>
    <row r="10" spans="1:32" ht="15.75" customHeight="1" x14ac:dyDescent="0.25">
      <c r="A10">
        <v>-3.5</v>
      </c>
      <c r="B10" s="5">
        <v>0.06</v>
      </c>
      <c r="C10" s="5">
        <f t="shared" si="12"/>
        <v>0.16699999999999998</v>
      </c>
      <c r="D10" s="1">
        <v>3.5</v>
      </c>
      <c r="E10" s="5">
        <v>0.06</v>
      </c>
      <c r="F10" s="5">
        <f t="shared" si="13"/>
        <v>0.16699999999999998</v>
      </c>
      <c r="K10" s="1" t="str">
        <f>'Week 8'!J6</f>
        <v>San Antonio</v>
      </c>
      <c r="L10" s="1">
        <v>-2.5</v>
      </c>
      <c r="M10" s="1">
        <f>'Week 8'!K6</f>
        <v>0</v>
      </c>
      <c r="N10" s="1">
        <f>'Week 8'!L6</f>
        <v>0</v>
      </c>
      <c r="O10" s="5">
        <f t="shared" si="0"/>
        <v>1</v>
      </c>
      <c r="P10" s="5">
        <f t="shared" si="1"/>
        <v>0.5</v>
      </c>
      <c r="Q10">
        <f t="shared" ref="Q10:R10" si="25">VLOOKUP(L10,$AC$4:$AE$92,3,0)</f>
        <v>41</v>
      </c>
      <c r="R10">
        <f t="shared" si="25"/>
        <v>45</v>
      </c>
      <c r="S10" s="5">
        <f t="shared" ref="S10:T10" si="26">VLOOKUP(Q10,$AE$4:$AF$92,2,0)</f>
        <v>0.64100000000000035</v>
      </c>
      <c r="T10" s="5">
        <f t="shared" si="26"/>
        <v>0.67700000000000038</v>
      </c>
      <c r="U10" s="5">
        <f t="shared" si="4"/>
        <v>3.6000000000000032E-2</v>
      </c>
      <c r="V10" s="5">
        <f t="shared" si="5"/>
        <v>-0.46399999999999997</v>
      </c>
      <c r="W10" s="5">
        <f t="shared" si="6"/>
        <v>0.53600000000000003</v>
      </c>
      <c r="X10" s="7">
        <f t="shared" si="7"/>
        <v>1</v>
      </c>
      <c r="Y10" s="6" t="e">
        <f t="shared" si="8"/>
        <v>#DIV/0!</v>
      </c>
      <c r="Z10" s="6" t="e">
        <f t="shared" si="9"/>
        <v>#DIV/0!</v>
      </c>
      <c r="AB10" s="1">
        <v>7</v>
      </c>
      <c r="AC10">
        <v>-19.5</v>
      </c>
      <c r="AD10" s="5">
        <v>8.9999999999999993E-3</v>
      </c>
      <c r="AE10" s="1">
        <v>7</v>
      </c>
      <c r="AF10" s="5">
        <f t="shared" si="16"/>
        <v>5.5000000000000007E-2</v>
      </c>
    </row>
    <row r="11" spans="1:32" ht="15.75" customHeight="1" x14ac:dyDescent="0.25">
      <c r="A11">
        <v>-4</v>
      </c>
      <c r="B11" s="5">
        <v>1.7999999999999999E-2</v>
      </c>
      <c r="C11" s="5">
        <f t="shared" si="12"/>
        <v>0.18499999999999997</v>
      </c>
      <c r="D11" s="1">
        <v>4</v>
      </c>
      <c r="E11" s="5">
        <v>1.7999999999999999E-2</v>
      </c>
      <c r="F11" s="5">
        <f t="shared" si="13"/>
        <v>0.18499999999999997</v>
      </c>
      <c r="AB11" s="1">
        <v>8</v>
      </c>
      <c r="AC11">
        <v>-19</v>
      </c>
      <c r="AD11" s="5">
        <v>0.01</v>
      </c>
      <c r="AE11" s="1">
        <v>8</v>
      </c>
      <c r="AF11" s="5">
        <f t="shared" si="16"/>
        <v>6.5000000000000002E-2</v>
      </c>
    </row>
    <row r="12" spans="1:32" ht="15.75" customHeight="1" x14ac:dyDescent="0.25">
      <c r="A12">
        <v>-4.5</v>
      </c>
      <c r="B12" s="5">
        <v>1.7999999999999999E-2</v>
      </c>
      <c r="C12" s="5">
        <f t="shared" si="12"/>
        <v>0.20299999999999996</v>
      </c>
      <c r="D12" s="1">
        <v>4.5</v>
      </c>
      <c r="E12" s="5">
        <v>1.7999999999999999E-2</v>
      </c>
      <c r="F12" s="5">
        <f t="shared" si="13"/>
        <v>0.20299999999999996</v>
      </c>
      <c r="AB12" s="1">
        <v>9</v>
      </c>
      <c r="AC12">
        <v>-18.5</v>
      </c>
      <c r="AD12" s="5">
        <v>0.01</v>
      </c>
      <c r="AE12" s="1">
        <v>9</v>
      </c>
      <c r="AF12" s="5">
        <f t="shared" si="16"/>
        <v>7.4999999999999997E-2</v>
      </c>
    </row>
    <row r="13" spans="1:32" ht="15.75" customHeight="1" x14ac:dyDescent="0.25">
      <c r="A13">
        <v>-5</v>
      </c>
      <c r="B13" s="5">
        <v>1.0999999999999999E-2</v>
      </c>
      <c r="C13" s="5">
        <f t="shared" si="12"/>
        <v>0.21399999999999997</v>
      </c>
      <c r="D13" s="1">
        <v>5</v>
      </c>
      <c r="E13" s="5">
        <v>1.0999999999999999E-2</v>
      </c>
      <c r="F13" s="5">
        <f t="shared" si="13"/>
        <v>0.21399999999999997</v>
      </c>
      <c r="AB13" s="1">
        <v>10</v>
      </c>
      <c r="AC13">
        <v>-18</v>
      </c>
      <c r="AD13" s="5">
        <v>1.2E-2</v>
      </c>
      <c r="AE13" s="1">
        <v>10</v>
      </c>
      <c r="AF13" s="5">
        <f t="shared" si="16"/>
        <v>8.6999999999999994E-2</v>
      </c>
    </row>
    <row r="14" spans="1:32" ht="15.75" customHeight="1" x14ac:dyDescent="0.25">
      <c r="A14">
        <v>-5.5</v>
      </c>
      <c r="B14" s="5">
        <v>1.0999999999999999E-2</v>
      </c>
      <c r="C14" s="5">
        <f t="shared" si="12"/>
        <v>0.22499999999999998</v>
      </c>
      <c r="D14" s="1">
        <v>5.5</v>
      </c>
      <c r="E14" s="5">
        <v>1.0999999999999999E-2</v>
      </c>
      <c r="F14" s="5">
        <f t="shared" si="13"/>
        <v>0.22499999999999998</v>
      </c>
      <c r="AB14" s="1">
        <v>11</v>
      </c>
      <c r="AC14">
        <v>-17.5</v>
      </c>
      <c r="AD14" s="5">
        <v>1.2E-2</v>
      </c>
      <c r="AE14" s="1">
        <v>11</v>
      </c>
      <c r="AF14" s="5">
        <f t="shared" si="16"/>
        <v>9.8999999999999991E-2</v>
      </c>
    </row>
    <row r="15" spans="1:32" ht="15.75" customHeight="1" x14ac:dyDescent="0.25">
      <c r="A15">
        <v>-6</v>
      </c>
      <c r="B15" s="5">
        <v>0.02</v>
      </c>
      <c r="C15" s="5">
        <f t="shared" si="12"/>
        <v>0.24499999999999997</v>
      </c>
      <c r="D15" s="1">
        <v>6</v>
      </c>
      <c r="E15" s="5">
        <v>0.02</v>
      </c>
      <c r="F15" s="5">
        <f t="shared" si="13"/>
        <v>0.24499999999999997</v>
      </c>
      <c r="AB15" s="1">
        <v>12</v>
      </c>
      <c r="AC15">
        <v>-17</v>
      </c>
      <c r="AD15" s="5">
        <v>1.7999999999999999E-2</v>
      </c>
      <c r="AE15" s="1">
        <v>12</v>
      </c>
      <c r="AF15" s="5">
        <f t="shared" si="16"/>
        <v>0.11699999999999999</v>
      </c>
    </row>
    <row r="16" spans="1:32" ht="15.75" customHeight="1" x14ac:dyDescent="0.25">
      <c r="A16">
        <v>-6.5</v>
      </c>
      <c r="B16" s="5">
        <v>0.02</v>
      </c>
      <c r="C16" s="5">
        <f t="shared" si="12"/>
        <v>0.26499999999999996</v>
      </c>
      <c r="D16" s="1">
        <v>6.5</v>
      </c>
      <c r="E16" s="5">
        <v>0.02</v>
      </c>
      <c r="F16" s="5">
        <f t="shared" si="13"/>
        <v>0.26499999999999996</v>
      </c>
      <c r="AB16" s="1">
        <v>13</v>
      </c>
      <c r="AC16">
        <v>-16.5</v>
      </c>
      <c r="AD16" s="5">
        <v>0.02</v>
      </c>
      <c r="AE16" s="1">
        <v>13</v>
      </c>
      <c r="AF16" s="5">
        <f t="shared" si="16"/>
        <v>0.13699999999999998</v>
      </c>
    </row>
    <row r="17" spans="1:32" ht="15.75" customHeight="1" x14ac:dyDescent="0.25">
      <c r="A17">
        <v>-7</v>
      </c>
      <c r="B17" s="5">
        <v>1.4999999999999999E-2</v>
      </c>
      <c r="C17" s="5">
        <f t="shared" si="12"/>
        <v>0.27999999999999997</v>
      </c>
      <c r="D17" s="1">
        <v>7</v>
      </c>
      <c r="E17" s="5">
        <v>1.4999999999999999E-2</v>
      </c>
      <c r="F17" s="5">
        <f t="shared" si="13"/>
        <v>0.27999999999999997</v>
      </c>
      <c r="AB17" s="1">
        <v>14</v>
      </c>
      <c r="AC17">
        <v>-16</v>
      </c>
      <c r="AD17" s="5">
        <v>0.02</v>
      </c>
      <c r="AE17" s="1">
        <v>14</v>
      </c>
      <c r="AF17" s="5">
        <f t="shared" si="16"/>
        <v>0.15699999999999997</v>
      </c>
    </row>
    <row r="18" spans="1:32" ht="15.75" customHeight="1" x14ac:dyDescent="0.25">
      <c r="A18">
        <v>-7.5</v>
      </c>
      <c r="B18" s="5">
        <v>1.4999999999999999E-2</v>
      </c>
      <c r="C18" s="5">
        <f t="shared" si="12"/>
        <v>0.29499999999999998</v>
      </c>
      <c r="D18" s="1">
        <v>7.5</v>
      </c>
      <c r="E18" s="5">
        <v>1.4999999999999999E-2</v>
      </c>
      <c r="F18" s="5">
        <f t="shared" si="13"/>
        <v>0.29499999999999998</v>
      </c>
      <c r="AB18" s="1">
        <v>15</v>
      </c>
      <c r="AC18">
        <v>-15.5</v>
      </c>
      <c r="AD18" s="5">
        <v>1.7000000000000001E-2</v>
      </c>
      <c r="AE18" s="1">
        <v>15</v>
      </c>
      <c r="AF18" s="5">
        <f t="shared" si="16"/>
        <v>0.17399999999999999</v>
      </c>
    </row>
    <row r="19" spans="1:32" ht="15.75" customHeight="1" x14ac:dyDescent="0.25">
      <c r="A19">
        <v>-8</v>
      </c>
      <c r="B19" s="5">
        <v>0.03</v>
      </c>
      <c r="C19" s="5">
        <f t="shared" si="12"/>
        <v>0.32499999999999996</v>
      </c>
      <c r="D19" s="1">
        <v>8</v>
      </c>
      <c r="E19" s="5">
        <v>0.03</v>
      </c>
      <c r="F19" s="5">
        <f t="shared" si="13"/>
        <v>0.32499999999999996</v>
      </c>
      <c r="AB19" s="1">
        <v>16</v>
      </c>
      <c r="AC19">
        <v>-15</v>
      </c>
      <c r="AD19" s="5">
        <v>1.2E-2</v>
      </c>
      <c r="AE19" s="1">
        <v>16</v>
      </c>
      <c r="AF19" s="5">
        <f t="shared" si="16"/>
        <v>0.186</v>
      </c>
    </row>
    <row r="20" spans="1:32" ht="15.75" customHeight="1" x14ac:dyDescent="0.25">
      <c r="A20">
        <v>-8.5</v>
      </c>
      <c r="B20" s="5">
        <v>0.03</v>
      </c>
      <c r="C20" s="5">
        <f t="shared" si="12"/>
        <v>0.35499999999999998</v>
      </c>
      <c r="D20" s="1">
        <v>8.5</v>
      </c>
      <c r="E20" s="5">
        <v>0.03</v>
      </c>
      <c r="F20" s="5">
        <f t="shared" si="13"/>
        <v>0.35499999999999998</v>
      </c>
      <c r="AB20" s="1">
        <v>17</v>
      </c>
      <c r="AC20">
        <v>-14.5</v>
      </c>
      <c r="AD20" s="5">
        <v>1.2E-2</v>
      </c>
      <c r="AE20" s="1">
        <v>17</v>
      </c>
      <c r="AF20" s="5">
        <f t="shared" si="16"/>
        <v>0.19800000000000001</v>
      </c>
    </row>
    <row r="21" spans="1:32" ht="15.75" customHeight="1" x14ac:dyDescent="0.25">
      <c r="A21">
        <v>-9</v>
      </c>
      <c r="B21" s="5">
        <v>2.1999999999999999E-2</v>
      </c>
      <c r="C21" s="5">
        <f t="shared" si="12"/>
        <v>0.377</v>
      </c>
      <c r="D21" s="1">
        <v>9</v>
      </c>
      <c r="E21" s="5">
        <v>2.1999999999999999E-2</v>
      </c>
      <c r="F21" s="5">
        <f t="shared" si="13"/>
        <v>0.377</v>
      </c>
      <c r="AB21" s="1">
        <v>18</v>
      </c>
      <c r="AC21">
        <v>-14</v>
      </c>
      <c r="AD21" s="5">
        <v>1.2E-2</v>
      </c>
      <c r="AE21" s="1">
        <v>18</v>
      </c>
      <c r="AF21" s="5">
        <f t="shared" si="16"/>
        <v>0.21000000000000002</v>
      </c>
    </row>
    <row r="22" spans="1:32" ht="15.75" customHeight="1" x14ac:dyDescent="0.25">
      <c r="A22">
        <v>-9.5</v>
      </c>
      <c r="B22" s="5">
        <v>0.02</v>
      </c>
      <c r="C22" s="5">
        <f t="shared" si="12"/>
        <v>0.39700000000000002</v>
      </c>
      <c r="D22" s="1">
        <v>9.5</v>
      </c>
      <c r="E22" s="5">
        <v>0.02</v>
      </c>
      <c r="F22" s="5">
        <f t="shared" si="13"/>
        <v>0.39700000000000002</v>
      </c>
      <c r="AB22" s="1">
        <v>19</v>
      </c>
      <c r="AC22">
        <v>-13.5</v>
      </c>
      <c r="AD22" s="5">
        <v>1.2E-2</v>
      </c>
      <c r="AE22" s="1">
        <v>19</v>
      </c>
      <c r="AF22" s="5">
        <f t="shared" si="16"/>
        <v>0.22200000000000003</v>
      </c>
    </row>
    <row r="23" spans="1:32" ht="15.75" customHeight="1" x14ac:dyDescent="0.25">
      <c r="A23">
        <v>-10</v>
      </c>
      <c r="B23" s="5">
        <v>1.4E-2</v>
      </c>
      <c r="C23" s="5">
        <f t="shared" si="12"/>
        <v>0.41100000000000003</v>
      </c>
      <c r="D23" s="1">
        <v>10</v>
      </c>
      <c r="E23" s="5">
        <v>1.4E-2</v>
      </c>
      <c r="F23" s="5">
        <f t="shared" si="13"/>
        <v>0.41100000000000003</v>
      </c>
      <c r="AB23" s="1">
        <v>20</v>
      </c>
      <c r="AC23">
        <v>-13</v>
      </c>
      <c r="AD23" s="5">
        <v>1.2E-2</v>
      </c>
      <c r="AE23" s="1">
        <v>20</v>
      </c>
      <c r="AF23" s="5">
        <f t="shared" si="16"/>
        <v>0.23400000000000004</v>
      </c>
    </row>
    <row r="24" spans="1:32" ht="15.75" customHeight="1" x14ac:dyDescent="0.25">
      <c r="A24">
        <v>-10.5</v>
      </c>
      <c r="B24" s="5">
        <v>1.4E-2</v>
      </c>
      <c r="C24" s="5">
        <f t="shared" si="12"/>
        <v>0.42500000000000004</v>
      </c>
      <c r="D24" s="1">
        <v>10.5</v>
      </c>
      <c r="E24" s="5">
        <v>1.4E-2</v>
      </c>
      <c r="F24" s="5">
        <f t="shared" si="13"/>
        <v>0.42500000000000004</v>
      </c>
      <c r="AB24" s="1">
        <v>21</v>
      </c>
      <c r="AC24">
        <v>-12.5</v>
      </c>
      <c r="AD24" s="5">
        <v>1.2E-2</v>
      </c>
      <c r="AE24" s="1">
        <v>21</v>
      </c>
      <c r="AF24" s="5">
        <f t="shared" si="16"/>
        <v>0.24600000000000005</v>
      </c>
    </row>
    <row r="25" spans="1:32" ht="15.75" customHeight="1" x14ac:dyDescent="0.25">
      <c r="A25">
        <v>-11</v>
      </c>
      <c r="B25" s="5">
        <v>1.2E-2</v>
      </c>
      <c r="C25" s="5">
        <f t="shared" si="12"/>
        <v>0.43700000000000006</v>
      </c>
      <c r="D25" s="1">
        <v>11</v>
      </c>
      <c r="E25" s="5">
        <v>1.2E-2</v>
      </c>
      <c r="F25" s="5">
        <f t="shared" si="13"/>
        <v>0.43700000000000006</v>
      </c>
      <c r="AB25" s="1">
        <v>22</v>
      </c>
      <c r="AC25">
        <v>-12</v>
      </c>
      <c r="AD25" s="5">
        <v>1.2E-2</v>
      </c>
      <c r="AE25" s="1">
        <v>22</v>
      </c>
      <c r="AF25" s="5">
        <f t="shared" si="16"/>
        <v>0.25800000000000006</v>
      </c>
    </row>
    <row r="26" spans="1:32" ht="15.75" customHeight="1" x14ac:dyDescent="0.25">
      <c r="A26">
        <v>-11.5</v>
      </c>
      <c r="B26" s="5">
        <v>1.2E-2</v>
      </c>
      <c r="C26" s="5">
        <f t="shared" si="12"/>
        <v>0.44900000000000007</v>
      </c>
      <c r="D26" s="1">
        <v>11.5</v>
      </c>
      <c r="E26" s="5">
        <v>1.2E-2</v>
      </c>
      <c r="F26" s="5">
        <f t="shared" si="13"/>
        <v>0.44900000000000007</v>
      </c>
      <c r="AB26" s="1">
        <v>23</v>
      </c>
      <c r="AC26">
        <v>-11.5</v>
      </c>
      <c r="AD26" s="5">
        <v>1.2E-2</v>
      </c>
      <c r="AE26" s="1">
        <v>23</v>
      </c>
      <c r="AF26" s="5">
        <f t="shared" si="16"/>
        <v>0.27000000000000007</v>
      </c>
    </row>
    <row r="27" spans="1:32" ht="15.75" customHeight="1" x14ac:dyDescent="0.25">
      <c r="A27">
        <v>-12</v>
      </c>
      <c r="B27" s="5">
        <v>1.2E-2</v>
      </c>
      <c r="C27" s="5">
        <f t="shared" si="12"/>
        <v>0.46100000000000008</v>
      </c>
      <c r="D27" s="1">
        <v>12</v>
      </c>
      <c r="E27" s="5">
        <v>1.2E-2</v>
      </c>
      <c r="F27" s="5">
        <f t="shared" si="13"/>
        <v>0.46100000000000008</v>
      </c>
      <c r="AB27" s="1">
        <v>24</v>
      </c>
      <c r="AC27">
        <v>-11</v>
      </c>
      <c r="AD27" s="5">
        <v>1.2E-2</v>
      </c>
      <c r="AE27" s="1">
        <v>24</v>
      </c>
      <c r="AF27" s="5">
        <f t="shared" si="16"/>
        <v>0.28200000000000008</v>
      </c>
    </row>
    <row r="28" spans="1:32" ht="15.75" customHeight="1" x14ac:dyDescent="0.25">
      <c r="A28">
        <v>-12.5</v>
      </c>
      <c r="B28" s="5">
        <v>1.2E-2</v>
      </c>
      <c r="C28" s="5">
        <f t="shared" si="12"/>
        <v>0.47300000000000009</v>
      </c>
      <c r="D28" s="1">
        <v>12.5</v>
      </c>
      <c r="E28" s="5">
        <v>1.2E-2</v>
      </c>
      <c r="F28" s="5">
        <f t="shared" si="13"/>
        <v>0.47300000000000009</v>
      </c>
      <c r="AB28" s="1">
        <v>25</v>
      </c>
      <c r="AC28">
        <v>-10.5</v>
      </c>
      <c r="AD28" s="5">
        <v>1.4E-2</v>
      </c>
      <c r="AE28" s="1">
        <v>25</v>
      </c>
      <c r="AF28" s="5">
        <f t="shared" si="16"/>
        <v>0.2960000000000001</v>
      </c>
    </row>
    <row r="29" spans="1:32" ht="15.75" customHeight="1" x14ac:dyDescent="0.25">
      <c r="A29">
        <v>-13</v>
      </c>
      <c r="B29" s="5">
        <v>1.2E-2</v>
      </c>
      <c r="C29" s="5">
        <f t="shared" si="12"/>
        <v>0.4850000000000001</v>
      </c>
      <c r="D29" s="1">
        <v>13</v>
      </c>
      <c r="E29" s="5">
        <v>1.2E-2</v>
      </c>
      <c r="F29" s="5">
        <f t="shared" si="13"/>
        <v>0.4850000000000001</v>
      </c>
      <c r="AB29" s="1">
        <v>26</v>
      </c>
      <c r="AC29">
        <v>-10</v>
      </c>
      <c r="AD29" s="5">
        <v>1.4E-2</v>
      </c>
      <c r="AE29" s="1">
        <v>26</v>
      </c>
      <c r="AF29" s="5">
        <f t="shared" si="16"/>
        <v>0.31000000000000011</v>
      </c>
    </row>
    <row r="30" spans="1:32" ht="15.75" customHeight="1" x14ac:dyDescent="0.25">
      <c r="A30">
        <v>-13.5</v>
      </c>
      <c r="B30" s="5">
        <v>1.2E-2</v>
      </c>
      <c r="C30" s="5">
        <f t="shared" si="12"/>
        <v>0.49700000000000011</v>
      </c>
      <c r="D30" s="1">
        <v>13.5</v>
      </c>
      <c r="E30" s="5">
        <v>1.2E-2</v>
      </c>
      <c r="F30" s="5">
        <f t="shared" si="13"/>
        <v>0.49700000000000011</v>
      </c>
      <c r="AB30" s="1">
        <v>27</v>
      </c>
      <c r="AC30">
        <v>-9.5</v>
      </c>
      <c r="AD30" s="5">
        <v>0.02</v>
      </c>
      <c r="AE30" s="1">
        <v>27</v>
      </c>
      <c r="AF30" s="5">
        <f t="shared" si="16"/>
        <v>0.33000000000000013</v>
      </c>
    </row>
    <row r="31" spans="1:32" ht="15.75" customHeight="1" x14ac:dyDescent="0.25">
      <c r="A31">
        <v>-14</v>
      </c>
      <c r="B31" s="5">
        <v>1.2E-2</v>
      </c>
      <c r="C31" s="5">
        <f t="shared" si="12"/>
        <v>0.50900000000000012</v>
      </c>
      <c r="D31" s="1">
        <v>14</v>
      </c>
      <c r="E31" s="5">
        <v>1.2E-2</v>
      </c>
      <c r="F31" s="5">
        <f t="shared" si="13"/>
        <v>0.50900000000000012</v>
      </c>
      <c r="AB31" s="1">
        <v>28</v>
      </c>
      <c r="AC31">
        <v>-9</v>
      </c>
      <c r="AD31" s="5">
        <v>2.1999999999999999E-2</v>
      </c>
      <c r="AE31" s="1">
        <v>28</v>
      </c>
      <c r="AF31" s="5">
        <f t="shared" si="16"/>
        <v>0.35200000000000015</v>
      </c>
    </row>
    <row r="32" spans="1:32" ht="15.75" customHeight="1" x14ac:dyDescent="0.25">
      <c r="A32">
        <v>-14.5</v>
      </c>
      <c r="B32" s="5">
        <v>1.2E-2</v>
      </c>
      <c r="C32" s="5">
        <f t="shared" si="12"/>
        <v>0.52100000000000013</v>
      </c>
      <c r="D32" s="1">
        <v>14.5</v>
      </c>
      <c r="E32" s="5">
        <v>1.2E-2</v>
      </c>
      <c r="F32" s="5">
        <f t="shared" si="13"/>
        <v>0.52100000000000013</v>
      </c>
      <c r="AB32" s="1">
        <v>29</v>
      </c>
      <c r="AC32">
        <v>-8.5</v>
      </c>
      <c r="AD32" s="5">
        <v>0.02</v>
      </c>
      <c r="AE32" s="1">
        <v>29</v>
      </c>
      <c r="AF32" s="5">
        <f t="shared" si="16"/>
        <v>0.37200000000000016</v>
      </c>
    </row>
    <row r="33" spans="1:32" ht="15.75" customHeight="1" x14ac:dyDescent="0.25">
      <c r="A33">
        <v>-15</v>
      </c>
      <c r="B33" s="5">
        <v>1.2E-2</v>
      </c>
      <c r="C33" s="5">
        <f t="shared" si="12"/>
        <v>0.53300000000000014</v>
      </c>
      <c r="D33" s="1">
        <v>15</v>
      </c>
      <c r="E33" s="5">
        <v>1.2E-2</v>
      </c>
      <c r="F33" s="5">
        <f t="shared" si="13"/>
        <v>0.53300000000000014</v>
      </c>
      <c r="AB33" s="1">
        <v>30</v>
      </c>
      <c r="AC33">
        <v>-8</v>
      </c>
      <c r="AD33" s="5">
        <v>0.03</v>
      </c>
      <c r="AE33" s="1">
        <v>30</v>
      </c>
      <c r="AF33" s="5">
        <f t="shared" si="16"/>
        <v>0.40200000000000014</v>
      </c>
    </row>
    <row r="34" spans="1:32" ht="15.75" customHeight="1" x14ac:dyDescent="0.25">
      <c r="A34">
        <v>-15.5</v>
      </c>
      <c r="B34" s="5">
        <v>1.7000000000000001E-2</v>
      </c>
      <c r="C34" s="5">
        <f t="shared" si="12"/>
        <v>0.55000000000000016</v>
      </c>
      <c r="D34" s="1">
        <v>15.5</v>
      </c>
      <c r="E34" s="5">
        <v>1.7000000000000001E-2</v>
      </c>
      <c r="F34" s="5">
        <f t="shared" si="13"/>
        <v>0.55000000000000016</v>
      </c>
      <c r="AB34" s="1">
        <v>31</v>
      </c>
      <c r="AC34">
        <v>-7.5</v>
      </c>
      <c r="AD34" s="5">
        <v>0.02</v>
      </c>
      <c r="AE34" s="1">
        <v>31</v>
      </c>
      <c r="AF34" s="5">
        <f t="shared" si="16"/>
        <v>0.42200000000000015</v>
      </c>
    </row>
    <row r="35" spans="1:32" ht="15.75" customHeight="1" x14ac:dyDescent="0.25">
      <c r="A35">
        <v>-16</v>
      </c>
      <c r="B35" s="5">
        <v>0.02</v>
      </c>
      <c r="C35" s="5">
        <f t="shared" si="12"/>
        <v>0.57000000000000017</v>
      </c>
      <c r="D35" s="1">
        <v>16</v>
      </c>
      <c r="E35" s="5">
        <v>0.02</v>
      </c>
      <c r="F35" s="5">
        <f t="shared" si="13"/>
        <v>0.57000000000000017</v>
      </c>
      <c r="AB35" s="1">
        <v>32</v>
      </c>
      <c r="AC35">
        <v>-7</v>
      </c>
      <c r="AD35" s="5">
        <v>1.4999999999999999E-2</v>
      </c>
      <c r="AE35" s="1">
        <v>32</v>
      </c>
      <c r="AF35" s="5">
        <f t="shared" si="16"/>
        <v>0.43700000000000017</v>
      </c>
    </row>
    <row r="36" spans="1:32" ht="15.75" customHeight="1" x14ac:dyDescent="0.25">
      <c r="A36">
        <v>-16.5</v>
      </c>
      <c r="B36" s="5">
        <v>0.02</v>
      </c>
      <c r="C36" s="5">
        <f t="shared" si="12"/>
        <v>0.59000000000000019</v>
      </c>
      <c r="D36" s="1">
        <v>16.5</v>
      </c>
      <c r="E36" s="5">
        <v>0.02</v>
      </c>
      <c r="F36" s="5">
        <f t="shared" si="13"/>
        <v>0.59000000000000019</v>
      </c>
      <c r="AB36" s="1">
        <v>33</v>
      </c>
      <c r="AC36">
        <v>-6.5</v>
      </c>
      <c r="AD36" s="5">
        <v>0.02</v>
      </c>
      <c r="AE36" s="1">
        <v>33</v>
      </c>
      <c r="AF36" s="5">
        <f t="shared" si="16"/>
        <v>0.45700000000000018</v>
      </c>
    </row>
    <row r="37" spans="1:32" ht="15.75" customHeight="1" x14ac:dyDescent="0.25">
      <c r="A37">
        <v>-17</v>
      </c>
      <c r="B37" s="5">
        <v>1.7999999999999999E-2</v>
      </c>
      <c r="C37" s="5">
        <f t="shared" si="12"/>
        <v>0.60800000000000021</v>
      </c>
      <c r="D37" s="1">
        <v>17</v>
      </c>
      <c r="E37" s="5">
        <v>1.7999999999999999E-2</v>
      </c>
      <c r="F37" s="5">
        <f t="shared" si="13"/>
        <v>0.60800000000000021</v>
      </c>
      <c r="AB37" s="1">
        <v>34</v>
      </c>
      <c r="AC37">
        <v>-6</v>
      </c>
      <c r="AD37" s="5">
        <v>0.02</v>
      </c>
      <c r="AE37" s="1">
        <v>34</v>
      </c>
      <c r="AF37" s="5">
        <f t="shared" si="16"/>
        <v>0.4770000000000002</v>
      </c>
    </row>
    <row r="38" spans="1:32" ht="13.2" x14ac:dyDescent="0.25">
      <c r="A38">
        <v>-17.5</v>
      </c>
      <c r="B38" s="5">
        <v>1.2E-2</v>
      </c>
      <c r="C38" s="5">
        <f t="shared" si="12"/>
        <v>0.62000000000000022</v>
      </c>
      <c r="D38" s="1">
        <v>17.5</v>
      </c>
      <c r="E38" s="5">
        <v>1.2E-2</v>
      </c>
      <c r="F38" s="5">
        <f t="shared" si="13"/>
        <v>0.62000000000000022</v>
      </c>
      <c r="AB38" s="1">
        <v>35</v>
      </c>
      <c r="AC38">
        <v>-5.5</v>
      </c>
      <c r="AD38" s="5">
        <v>1.0999999999999999E-2</v>
      </c>
      <c r="AE38" s="1">
        <v>35</v>
      </c>
      <c r="AF38" s="5">
        <f t="shared" si="16"/>
        <v>0.48800000000000021</v>
      </c>
    </row>
    <row r="39" spans="1:32" ht="13.2" x14ac:dyDescent="0.25">
      <c r="A39">
        <v>-18</v>
      </c>
      <c r="B39" s="5">
        <v>1.2E-2</v>
      </c>
      <c r="C39" s="5">
        <f t="shared" si="12"/>
        <v>0.63200000000000023</v>
      </c>
      <c r="D39" s="1">
        <v>18</v>
      </c>
      <c r="E39" s="5">
        <v>1.2E-2</v>
      </c>
      <c r="F39" s="5">
        <f t="shared" si="13"/>
        <v>0.63200000000000023</v>
      </c>
      <c r="AB39" s="1">
        <v>36</v>
      </c>
      <c r="AC39">
        <v>-5</v>
      </c>
      <c r="AD39" s="5">
        <v>1.0999999999999999E-2</v>
      </c>
      <c r="AE39" s="1">
        <v>36</v>
      </c>
      <c r="AF39" s="5">
        <f t="shared" si="16"/>
        <v>0.49900000000000022</v>
      </c>
    </row>
    <row r="40" spans="1:32" ht="13.2" x14ac:dyDescent="0.25">
      <c r="A40">
        <v>-18.5</v>
      </c>
      <c r="B40" s="5">
        <v>0.01</v>
      </c>
      <c r="C40" s="5">
        <f t="shared" si="12"/>
        <v>0.64200000000000024</v>
      </c>
      <c r="D40" s="1">
        <v>18.5</v>
      </c>
      <c r="E40" s="5">
        <v>0.01</v>
      </c>
      <c r="F40" s="5">
        <f t="shared" si="13"/>
        <v>0.64200000000000024</v>
      </c>
      <c r="AB40" s="1">
        <v>37</v>
      </c>
      <c r="AC40">
        <v>-4.5</v>
      </c>
      <c r="AD40" s="5">
        <v>1.7999999999999999E-2</v>
      </c>
      <c r="AE40" s="1">
        <v>37</v>
      </c>
      <c r="AF40" s="5">
        <f t="shared" si="16"/>
        <v>0.51700000000000024</v>
      </c>
    </row>
    <row r="41" spans="1:32" ht="13.2" x14ac:dyDescent="0.25">
      <c r="A41">
        <v>-19</v>
      </c>
      <c r="B41" s="5">
        <v>0.01</v>
      </c>
      <c r="C41" s="5">
        <f t="shared" si="12"/>
        <v>0.65200000000000025</v>
      </c>
      <c r="D41" s="1">
        <v>19</v>
      </c>
      <c r="E41" s="5">
        <v>0.01</v>
      </c>
      <c r="F41" s="5">
        <f t="shared" si="13"/>
        <v>0.65200000000000025</v>
      </c>
      <c r="AB41" s="1">
        <v>38</v>
      </c>
      <c r="AC41">
        <v>-4</v>
      </c>
      <c r="AD41" s="5">
        <v>1.7999999999999999E-2</v>
      </c>
      <c r="AE41" s="1">
        <v>38</v>
      </c>
      <c r="AF41" s="5">
        <f t="shared" si="16"/>
        <v>0.53500000000000025</v>
      </c>
    </row>
    <row r="42" spans="1:32" ht="13.2" x14ac:dyDescent="0.25">
      <c r="A42">
        <v>-19.5</v>
      </c>
      <c r="B42" s="5">
        <v>8.9999999999999993E-3</v>
      </c>
      <c r="C42" s="5">
        <f t="shared" si="12"/>
        <v>0.66100000000000025</v>
      </c>
      <c r="D42" s="1">
        <v>19.5</v>
      </c>
      <c r="E42" s="5">
        <v>8.9999999999999993E-3</v>
      </c>
      <c r="F42" s="5">
        <f t="shared" si="13"/>
        <v>0.66100000000000025</v>
      </c>
      <c r="AB42" s="1">
        <v>39</v>
      </c>
      <c r="AC42">
        <v>-3.5</v>
      </c>
      <c r="AD42" s="5">
        <v>3.5000000000000003E-2</v>
      </c>
      <c r="AE42" s="1">
        <v>39</v>
      </c>
      <c r="AF42" s="5">
        <f t="shared" si="16"/>
        <v>0.57000000000000028</v>
      </c>
    </row>
    <row r="43" spans="1:32" ht="13.2" x14ac:dyDescent="0.25">
      <c r="A43">
        <v>-20</v>
      </c>
      <c r="B43" s="5">
        <v>8.9999999999999993E-3</v>
      </c>
      <c r="C43" s="5">
        <f t="shared" si="12"/>
        <v>0.67000000000000026</v>
      </c>
      <c r="D43" s="1">
        <v>20</v>
      </c>
      <c r="E43" s="5">
        <v>8.9999999999999993E-3</v>
      </c>
      <c r="F43" s="5">
        <f t="shared" si="13"/>
        <v>0.67000000000000026</v>
      </c>
      <c r="AB43" s="1">
        <v>40</v>
      </c>
      <c r="AC43">
        <v>-3</v>
      </c>
      <c r="AD43" s="5">
        <v>0.06</v>
      </c>
      <c r="AE43" s="1">
        <v>40</v>
      </c>
      <c r="AF43" s="5">
        <f t="shared" si="16"/>
        <v>0.63000000000000034</v>
      </c>
    </row>
    <row r="44" spans="1:32" ht="13.2" x14ac:dyDescent="0.25">
      <c r="A44">
        <v>-20.5</v>
      </c>
      <c r="B44" s="5">
        <v>8.0000000000000002E-3</v>
      </c>
      <c r="C44" s="5">
        <f t="shared" si="12"/>
        <v>0.67800000000000027</v>
      </c>
      <c r="D44" s="1">
        <v>20.5</v>
      </c>
      <c r="E44" s="5">
        <v>8.0000000000000002E-3</v>
      </c>
      <c r="F44" s="5">
        <f t="shared" si="13"/>
        <v>0.67800000000000027</v>
      </c>
      <c r="AB44" s="1">
        <v>41</v>
      </c>
      <c r="AC44">
        <v>-2.5</v>
      </c>
      <c r="AD44" s="5">
        <v>1.0999999999999999E-2</v>
      </c>
      <c r="AE44" s="1">
        <v>41</v>
      </c>
      <c r="AF44" s="5">
        <f t="shared" si="16"/>
        <v>0.64100000000000035</v>
      </c>
    </row>
    <row r="45" spans="1:32" ht="13.2" x14ac:dyDescent="0.25">
      <c r="A45">
        <v>-21</v>
      </c>
      <c r="B45" s="5">
        <v>8.0000000000000002E-3</v>
      </c>
      <c r="C45" s="5">
        <f t="shared" si="12"/>
        <v>0.68600000000000028</v>
      </c>
      <c r="D45" s="1">
        <v>21</v>
      </c>
      <c r="E45" s="5">
        <v>8.0000000000000002E-3</v>
      </c>
      <c r="F45" s="5">
        <f t="shared" si="13"/>
        <v>0.68600000000000028</v>
      </c>
      <c r="AB45" s="1">
        <v>42</v>
      </c>
      <c r="AC45">
        <v>-2</v>
      </c>
      <c r="AD45" s="5">
        <v>1.0999999999999999E-2</v>
      </c>
      <c r="AE45" s="1">
        <v>42</v>
      </c>
      <c r="AF45" s="5">
        <f t="shared" si="16"/>
        <v>0.65200000000000036</v>
      </c>
    </row>
    <row r="46" spans="1:32" ht="13.2" x14ac:dyDescent="0.25">
      <c r="A46">
        <v>-21.5</v>
      </c>
      <c r="B46" s="5">
        <v>7.0000000000000001E-3</v>
      </c>
      <c r="C46" s="5">
        <f t="shared" si="12"/>
        <v>0.69300000000000028</v>
      </c>
      <c r="D46" s="1">
        <v>21.5</v>
      </c>
      <c r="E46" s="5">
        <v>7.0000000000000001E-3</v>
      </c>
      <c r="F46" s="5">
        <f t="shared" si="13"/>
        <v>0.69300000000000028</v>
      </c>
      <c r="AB46" s="1">
        <v>43</v>
      </c>
      <c r="AC46">
        <v>-1.5</v>
      </c>
      <c r="AD46" s="5">
        <v>1.2E-2</v>
      </c>
      <c r="AE46" s="1">
        <v>43</v>
      </c>
      <c r="AF46" s="5">
        <f t="shared" si="16"/>
        <v>0.66400000000000037</v>
      </c>
    </row>
    <row r="47" spans="1:32" ht="13.2" x14ac:dyDescent="0.25">
      <c r="AB47" s="1">
        <v>44</v>
      </c>
      <c r="AC47">
        <v>-1</v>
      </c>
      <c r="AD47" s="5">
        <v>1.2E-2</v>
      </c>
      <c r="AE47" s="1">
        <v>44</v>
      </c>
      <c r="AF47" s="5">
        <f t="shared" si="16"/>
        <v>0.67600000000000038</v>
      </c>
    </row>
    <row r="48" spans="1:32" ht="13.2" x14ac:dyDescent="0.25">
      <c r="AB48" s="1">
        <v>45</v>
      </c>
      <c r="AC48" s="1">
        <v>0</v>
      </c>
      <c r="AD48" s="5">
        <v>1E-3</v>
      </c>
      <c r="AE48" s="1">
        <v>45</v>
      </c>
      <c r="AF48" s="5">
        <f t="shared" si="16"/>
        <v>0.67700000000000038</v>
      </c>
    </row>
    <row r="49" spans="28:32" ht="13.2" x14ac:dyDescent="0.25">
      <c r="AB49" s="1">
        <v>46</v>
      </c>
      <c r="AC49" s="1">
        <v>1</v>
      </c>
      <c r="AD49" s="5">
        <v>1.2E-2</v>
      </c>
      <c r="AE49" s="1">
        <v>46</v>
      </c>
      <c r="AF49" s="5">
        <f t="shared" si="16"/>
        <v>0.68900000000000039</v>
      </c>
    </row>
    <row r="50" spans="28:32" ht="13.2" x14ac:dyDescent="0.25">
      <c r="AB50" s="1">
        <v>47</v>
      </c>
      <c r="AC50" s="1">
        <v>1.5</v>
      </c>
      <c r="AD50" s="5">
        <v>1.2E-2</v>
      </c>
      <c r="AE50" s="1">
        <v>47</v>
      </c>
      <c r="AF50" s="5">
        <f t="shared" si="16"/>
        <v>0.7010000000000004</v>
      </c>
    </row>
    <row r="51" spans="28:32" ht="13.2" x14ac:dyDescent="0.25">
      <c r="AB51" s="1">
        <v>48</v>
      </c>
      <c r="AC51" s="1">
        <v>2</v>
      </c>
      <c r="AD51" s="5">
        <v>1.0999999999999999E-2</v>
      </c>
      <c r="AE51" s="1">
        <v>48</v>
      </c>
      <c r="AF51" s="5">
        <f t="shared" si="16"/>
        <v>0.71200000000000041</v>
      </c>
    </row>
    <row r="52" spans="28:32" ht="13.2" x14ac:dyDescent="0.25">
      <c r="AB52" s="1">
        <v>49</v>
      </c>
      <c r="AC52" s="1">
        <v>2.5</v>
      </c>
      <c r="AD52" s="5">
        <v>1.0999999999999999E-2</v>
      </c>
      <c r="AE52" s="1">
        <v>49</v>
      </c>
      <c r="AF52" s="5">
        <f t="shared" si="16"/>
        <v>0.72300000000000042</v>
      </c>
    </row>
    <row r="53" spans="28:32" ht="13.2" x14ac:dyDescent="0.25">
      <c r="AB53" s="1">
        <v>50</v>
      </c>
      <c r="AC53" s="1">
        <v>3</v>
      </c>
      <c r="AD53" s="5">
        <v>0.06</v>
      </c>
      <c r="AE53" s="1">
        <v>50</v>
      </c>
      <c r="AF53" s="5">
        <f t="shared" si="16"/>
        <v>0.78300000000000036</v>
      </c>
    </row>
    <row r="54" spans="28:32" ht="13.2" x14ac:dyDescent="0.25">
      <c r="AB54" s="1">
        <v>51</v>
      </c>
      <c r="AC54" s="1">
        <v>3.5</v>
      </c>
      <c r="AD54" s="5">
        <v>3.5000000000000003E-2</v>
      </c>
      <c r="AE54" s="1">
        <v>51</v>
      </c>
      <c r="AF54" s="5">
        <f t="shared" si="16"/>
        <v>0.81800000000000039</v>
      </c>
    </row>
    <row r="55" spans="28:32" ht="13.2" x14ac:dyDescent="0.25">
      <c r="AB55" s="1">
        <v>52</v>
      </c>
      <c r="AC55" s="1">
        <v>4</v>
      </c>
      <c r="AD55" s="5">
        <v>1.7999999999999999E-2</v>
      </c>
      <c r="AE55" s="1">
        <v>52</v>
      </c>
      <c r="AF55" s="5">
        <f t="shared" si="16"/>
        <v>0.83600000000000041</v>
      </c>
    </row>
    <row r="56" spans="28:32" ht="13.2" x14ac:dyDescent="0.25">
      <c r="AB56" s="1">
        <v>53</v>
      </c>
      <c r="AC56" s="1">
        <v>4.5</v>
      </c>
      <c r="AD56" s="5">
        <v>1.7999999999999999E-2</v>
      </c>
      <c r="AE56" s="1">
        <v>53</v>
      </c>
      <c r="AF56" s="5">
        <f t="shared" si="16"/>
        <v>0.85400000000000043</v>
      </c>
    </row>
    <row r="57" spans="28:32" ht="13.2" x14ac:dyDescent="0.25">
      <c r="AB57" s="1">
        <v>54</v>
      </c>
      <c r="AC57" s="1">
        <v>5</v>
      </c>
      <c r="AD57" s="5">
        <v>1.0999999999999999E-2</v>
      </c>
      <c r="AE57" s="1">
        <v>54</v>
      </c>
      <c r="AF57" s="5">
        <f t="shared" si="16"/>
        <v>0.86500000000000044</v>
      </c>
    </row>
    <row r="58" spans="28:32" ht="13.2" x14ac:dyDescent="0.25">
      <c r="AB58" s="1">
        <v>55</v>
      </c>
      <c r="AC58" s="1">
        <v>5.5</v>
      </c>
      <c r="AD58" s="5">
        <v>1.0999999999999999E-2</v>
      </c>
      <c r="AE58" s="1">
        <v>55</v>
      </c>
      <c r="AF58" s="5">
        <f t="shared" si="16"/>
        <v>0.87600000000000044</v>
      </c>
    </row>
    <row r="59" spans="28:32" ht="13.2" x14ac:dyDescent="0.25">
      <c r="AB59" s="1">
        <v>56</v>
      </c>
      <c r="AC59" s="1">
        <v>6</v>
      </c>
      <c r="AD59" s="5">
        <v>0.02</v>
      </c>
      <c r="AE59" s="1">
        <v>56</v>
      </c>
      <c r="AF59" s="5">
        <f t="shared" si="16"/>
        <v>0.89600000000000046</v>
      </c>
    </row>
    <row r="60" spans="28:32" ht="13.2" x14ac:dyDescent="0.25">
      <c r="AB60" s="1">
        <v>57</v>
      </c>
      <c r="AC60" s="1">
        <v>6.5</v>
      </c>
      <c r="AD60" s="5">
        <v>0.02</v>
      </c>
      <c r="AE60" s="1">
        <v>57</v>
      </c>
      <c r="AF60" s="5">
        <f t="shared" si="16"/>
        <v>0.91600000000000048</v>
      </c>
    </row>
    <row r="61" spans="28:32" ht="13.2" x14ac:dyDescent="0.25">
      <c r="AB61" s="1">
        <v>58</v>
      </c>
      <c r="AC61" s="1">
        <v>7</v>
      </c>
      <c r="AD61" s="5">
        <v>1.4999999999999999E-2</v>
      </c>
      <c r="AE61" s="1">
        <v>58</v>
      </c>
      <c r="AF61" s="5">
        <f t="shared" si="16"/>
        <v>0.93100000000000049</v>
      </c>
    </row>
    <row r="62" spans="28:32" ht="13.2" x14ac:dyDescent="0.25">
      <c r="AB62" s="1">
        <v>59</v>
      </c>
      <c r="AC62" s="1">
        <v>7.5</v>
      </c>
      <c r="AD62" s="5">
        <v>0.02</v>
      </c>
      <c r="AE62" s="1">
        <v>59</v>
      </c>
      <c r="AF62" s="5">
        <f t="shared" si="16"/>
        <v>0.95100000000000051</v>
      </c>
    </row>
    <row r="63" spans="28:32" ht="13.2" x14ac:dyDescent="0.25">
      <c r="AB63" s="1">
        <v>60</v>
      </c>
      <c r="AC63" s="1">
        <v>8</v>
      </c>
      <c r="AD63" s="5">
        <v>0.03</v>
      </c>
      <c r="AE63" s="1">
        <v>60</v>
      </c>
      <c r="AF63" s="5">
        <f t="shared" si="16"/>
        <v>0.98100000000000054</v>
      </c>
    </row>
    <row r="64" spans="28:32" ht="13.2" x14ac:dyDescent="0.25">
      <c r="AB64" s="1">
        <v>61</v>
      </c>
      <c r="AC64" s="1">
        <v>8.5</v>
      </c>
      <c r="AD64" s="5">
        <v>0.02</v>
      </c>
      <c r="AE64" s="1">
        <v>61</v>
      </c>
      <c r="AF64" s="5">
        <f t="shared" si="16"/>
        <v>1.0010000000000006</v>
      </c>
    </row>
    <row r="65" spans="28:32" ht="13.2" x14ac:dyDescent="0.25">
      <c r="AB65" s="1">
        <v>62</v>
      </c>
      <c r="AC65" s="1">
        <v>9</v>
      </c>
      <c r="AD65" s="5">
        <v>2.1999999999999999E-2</v>
      </c>
      <c r="AE65" s="1">
        <v>62</v>
      </c>
      <c r="AF65" s="5">
        <f t="shared" si="16"/>
        <v>1.0230000000000006</v>
      </c>
    </row>
    <row r="66" spans="28:32" ht="13.2" x14ac:dyDescent="0.25">
      <c r="AB66" s="1">
        <v>63</v>
      </c>
      <c r="AC66" s="1">
        <v>9.5</v>
      </c>
      <c r="AD66" s="5">
        <v>0.02</v>
      </c>
      <c r="AE66" s="1">
        <v>63</v>
      </c>
      <c r="AF66" s="5">
        <f t="shared" si="16"/>
        <v>1.0430000000000006</v>
      </c>
    </row>
    <row r="67" spans="28:32" ht="13.2" x14ac:dyDescent="0.25">
      <c r="AB67" s="1">
        <v>64</v>
      </c>
      <c r="AC67" s="1">
        <v>10</v>
      </c>
      <c r="AD67" s="5">
        <v>1.4E-2</v>
      </c>
      <c r="AE67" s="1">
        <v>64</v>
      </c>
      <c r="AF67" s="5">
        <f t="shared" si="16"/>
        <v>1.0570000000000006</v>
      </c>
    </row>
    <row r="68" spans="28:32" ht="13.2" x14ac:dyDescent="0.25">
      <c r="AB68" s="1">
        <v>65</v>
      </c>
      <c r="AC68" s="1">
        <v>10.5</v>
      </c>
      <c r="AD68" s="5">
        <v>1.4E-2</v>
      </c>
      <c r="AE68" s="1">
        <v>65</v>
      </c>
      <c r="AF68" s="5">
        <f t="shared" si="16"/>
        <v>1.0710000000000006</v>
      </c>
    </row>
    <row r="69" spans="28:32" ht="13.2" x14ac:dyDescent="0.25">
      <c r="AB69" s="1">
        <v>66</v>
      </c>
      <c r="AC69" s="1">
        <v>11</v>
      </c>
      <c r="AD69" s="5">
        <v>1.2E-2</v>
      </c>
      <c r="AE69" s="1">
        <v>66</v>
      </c>
      <c r="AF69" s="5">
        <f t="shared" si="16"/>
        <v>1.0830000000000006</v>
      </c>
    </row>
    <row r="70" spans="28:32" ht="13.2" x14ac:dyDescent="0.25">
      <c r="AB70" s="1">
        <v>67</v>
      </c>
      <c r="AC70" s="1">
        <v>11.5</v>
      </c>
      <c r="AD70" s="5">
        <v>1.2E-2</v>
      </c>
      <c r="AE70" s="1">
        <v>67</v>
      </c>
      <c r="AF70" s="5">
        <f t="shared" si="16"/>
        <v>1.0950000000000006</v>
      </c>
    </row>
    <row r="71" spans="28:32" ht="13.2" x14ac:dyDescent="0.25">
      <c r="AB71" s="1">
        <v>68</v>
      </c>
      <c r="AC71" s="1">
        <v>12</v>
      </c>
      <c r="AD71" s="5">
        <v>1.2E-2</v>
      </c>
      <c r="AE71" s="1">
        <v>68</v>
      </c>
      <c r="AF71" s="5">
        <f t="shared" si="16"/>
        <v>1.1070000000000007</v>
      </c>
    </row>
    <row r="72" spans="28:32" ht="13.2" x14ac:dyDescent="0.25">
      <c r="AB72" s="1">
        <v>69</v>
      </c>
      <c r="AC72" s="1">
        <v>12.5</v>
      </c>
      <c r="AD72" s="5">
        <v>1.2E-2</v>
      </c>
      <c r="AE72" s="1">
        <v>69</v>
      </c>
      <c r="AF72" s="5">
        <f t="shared" si="16"/>
        <v>1.1190000000000007</v>
      </c>
    </row>
    <row r="73" spans="28:32" ht="13.2" x14ac:dyDescent="0.25">
      <c r="AB73" s="1">
        <v>70</v>
      </c>
      <c r="AC73" s="1">
        <v>13</v>
      </c>
      <c r="AD73" s="5">
        <v>1.2E-2</v>
      </c>
      <c r="AE73" s="1">
        <v>70</v>
      </c>
      <c r="AF73" s="5">
        <f t="shared" si="16"/>
        <v>1.1310000000000007</v>
      </c>
    </row>
    <row r="74" spans="28:32" ht="13.2" x14ac:dyDescent="0.25">
      <c r="AB74" s="1">
        <v>71</v>
      </c>
      <c r="AC74" s="1">
        <v>13.5</v>
      </c>
      <c r="AD74" s="5">
        <v>1.2E-2</v>
      </c>
      <c r="AE74" s="1">
        <v>71</v>
      </c>
      <c r="AF74" s="5">
        <f t="shared" si="16"/>
        <v>1.1430000000000007</v>
      </c>
    </row>
    <row r="75" spans="28:32" ht="13.2" x14ac:dyDescent="0.25">
      <c r="AB75" s="1">
        <v>72</v>
      </c>
      <c r="AC75" s="1">
        <v>14</v>
      </c>
      <c r="AD75" s="5">
        <v>1.2E-2</v>
      </c>
      <c r="AE75" s="1">
        <v>72</v>
      </c>
      <c r="AF75" s="5">
        <f t="shared" si="16"/>
        <v>1.1550000000000007</v>
      </c>
    </row>
    <row r="76" spans="28:32" ht="13.2" x14ac:dyDescent="0.25">
      <c r="AB76" s="1">
        <v>73</v>
      </c>
      <c r="AC76" s="1">
        <v>14.5</v>
      </c>
      <c r="AD76" s="5">
        <v>1.2E-2</v>
      </c>
      <c r="AE76" s="1">
        <v>73</v>
      </c>
      <c r="AF76" s="5">
        <f t="shared" si="16"/>
        <v>1.1670000000000007</v>
      </c>
    </row>
    <row r="77" spans="28:32" ht="13.2" x14ac:dyDescent="0.25">
      <c r="AB77" s="1">
        <v>74</v>
      </c>
      <c r="AC77" s="1">
        <v>15</v>
      </c>
      <c r="AD77" s="5">
        <v>1.2E-2</v>
      </c>
      <c r="AE77" s="1">
        <v>74</v>
      </c>
      <c r="AF77" s="5">
        <f t="shared" si="16"/>
        <v>1.1790000000000007</v>
      </c>
    </row>
    <row r="78" spans="28:32" ht="13.2" x14ac:dyDescent="0.25">
      <c r="AB78" s="1">
        <v>75</v>
      </c>
      <c r="AC78" s="1">
        <v>15.5</v>
      </c>
      <c r="AD78" s="5">
        <v>1.7000000000000001E-2</v>
      </c>
      <c r="AE78" s="1">
        <v>75</v>
      </c>
      <c r="AF78" s="5">
        <f t="shared" si="16"/>
        <v>1.1960000000000006</v>
      </c>
    </row>
    <row r="79" spans="28:32" ht="13.2" x14ac:dyDescent="0.25">
      <c r="AB79" s="1">
        <v>76</v>
      </c>
      <c r="AC79" s="1">
        <v>16</v>
      </c>
      <c r="AD79" s="5">
        <v>0.02</v>
      </c>
      <c r="AE79" s="1">
        <v>76</v>
      </c>
      <c r="AF79" s="5">
        <f t="shared" si="16"/>
        <v>1.2160000000000006</v>
      </c>
    </row>
    <row r="80" spans="28:32" ht="13.2" x14ac:dyDescent="0.25">
      <c r="AB80" s="1">
        <v>77</v>
      </c>
      <c r="AC80" s="1">
        <v>16.5</v>
      </c>
      <c r="AD80" s="5">
        <v>0.02</v>
      </c>
      <c r="AE80" s="1">
        <v>77</v>
      </c>
      <c r="AF80" s="5">
        <f t="shared" si="16"/>
        <v>1.2360000000000007</v>
      </c>
    </row>
    <row r="81" spans="28:32" ht="13.2" x14ac:dyDescent="0.25">
      <c r="AB81" s="1">
        <v>78</v>
      </c>
      <c r="AC81" s="1">
        <v>17</v>
      </c>
      <c r="AD81" s="5">
        <v>1.7999999999999999E-2</v>
      </c>
      <c r="AE81" s="1">
        <v>78</v>
      </c>
      <c r="AF81" s="5">
        <f t="shared" si="16"/>
        <v>1.2540000000000007</v>
      </c>
    </row>
    <row r="82" spans="28:32" ht="13.2" x14ac:dyDescent="0.25">
      <c r="AB82" s="1">
        <v>79</v>
      </c>
      <c r="AC82" s="1">
        <v>17.5</v>
      </c>
      <c r="AD82" s="5">
        <v>1.2E-2</v>
      </c>
      <c r="AE82" s="1">
        <v>79</v>
      </c>
      <c r="AF82" s="5">
        <f t="shared" si="16"/>
        <v>1.2660000000000007</v>
      </c>
    </row>
    <row r="83" spans="28:32" ht="13.2" x14ac:dyDescent="0.25">
      <c r="AB83" s="1">
        <v>80</v>
      </c>
      <c r="AC83" s="1">
        <v>18</v>
      </c>
      <c r="AD83" s="5">
        <v>1.2E-2</v>
      </c>
      <c r="AE83" s="1">
        <v>80</v>
      </c>
      <c r="AF83" s="5">
        <f t="shared" si="16"/>
        <v>1.2780000000000007</v>
      </c>
    </row>
    <row r="84" spans="28:32" ht="13.2" x14ac:dyDescent="0.25">
      <c r="AB84" s="1">
        <v>81</v>
      </c>
      <c r="AC84" s="1">
        <v>18.5</v>
      </c>
      <c r="AD84" s="5">
        <v>0.01</v>
      </c>
      <c r="AE84" s="1">
        <v>81</v>
      </c>
      <c r="AF84" s="5">
        <f t="shared" si="16"/>
        <v>1.2880000000000007</v>
      </c>
    </row>
    <row r="85" spans="28:32" ht="13.2" x14ac:dyDescent="0.25">
      <c r="AB85" s="1">
        <v>82</v>
      </c>
      <c r="AC85" s="1">
        <v>19</v>
      </c>
      <c r="AD85" s="5">
        <v>0.01</v>
      </c>
      <c r="AE85" s="1">
        <v>82</v>
      </c>
      <c r="AF85" s="5">
        <f t="shared" si="16"/>
        <v>1.2980000000000007</v>
      </c>
    </row>
    <row r="86" spans="28:32" ht="13.2" x14ac:dyDescent="0.25">
      <c r="AB86" s="1">
        <v>83</v>
      </c>
      <c r="AC86" s="1">
        <v>19.5</v>
      </c>
      <c r="AD86" s="5">
        <v>8.9999999999999993E-3</v>
      </c>
      <c r="AE86" s="1">
        <v>83</v>
      </c>
      <c r="AF86" s="5">
        <f t="shared" si="16"/>
        <v>1.3070000000000006</v>
      </c>
    </row>
    <row r="87" spans="28:32" ht="13.2" x14ac:dyDescent="0.25">
      <c r="AB87" s="1">
        <v>84</v>
      </c>
      <c r="AC87" s="1">
        <v>20</v>
      </c>
      <c r="AD87" s="5">
        <v>8.9999999999999993E-3</v>
      </c>
      <c r="AE87" s="1">
        <v>84</v>
      </c>
      <c r="AF87" s="5">
        <f t="shared" si="16"/>
        <v>1.3160000000000005</v>
      </c>
    </row>
    <row r="88" spans="28:32" ht="13.2" x14ac:dyDescent="0.25">
      <c r="AB88" s="1">
        <v>85</v>
      </c>
      <c r="AC88" s="1">
        <v>20.5</v>
      </c>
      <c r="AD88" s="5">
        <v>8.0000000000000002E-3</v>
      </c>
      <c r="AE88" s="1">
        <v>85</v>
      </c>
      <c r="AF88" s="5">
        <f t="shared" si="16"/>
        <v>1.3240000000000005</v>
      </c>
    </row>
    <row r="89" spans="28:32" ht="13.2" x14ac:dyDescent="0.25">
      <c r="AB89" s="1">
        <v>86</v>
      </c>
      <c r="AC89" s="1">
        <v>21</v>
      </c>
      <c r="AD89" s="5">
        <v>8.0000000000000002E-3</v>
      </c>
      <c r="AE89" s="1">
        <v>86</v>
      </c>
      <c r="AF89" s="5">
        <f t="shared" si="16"/>
        <v>1.3320000000000005</v>
      </c>
    </row>
    <row r="90" spans="28:32" ht="13.2" x14ac:dyDescent="0.25">
      <c r="AB90" s="1">
        <v>87</v>
      </c>
      <c r="AC90" s="1">
        <v>21.5</v>
      </c>
      <c r="AD90" s="5">
        <v>7.0000000000000001E-3</v>
      </c>
      <c r="AE90" s="1">
        <v>87</v>
      </c>
      <c r="AF90" s="5">
        <f t="shared" si="16"/>
        <v>1.3390000000000004</v>
      </c>
    </row>
    <row r="91" spans="28:32" ht="13.2" x14ac:dyDescent="0.25">
      <c r="AB91" s="1">
        <v>88</v>
      </c>
      <c r="AC91" s="1">
        <v>22</v>
      </c>
      <c r="AD91" s="5">
        <v>7.0000000000000001E-3</v>
      </c>
      <c r="AE91" s="1">
        <v>88</v>
      </c>
      <c r="AF91" s="5">
        <f t="shared" si="16"/>
        <v>1.3460000000000003</v>
      </c>
    </row>
    <row r="92" spans="28:32" ht="13.2" x14ac:dyDescent="0.25">
      <c r="AB92" s="1">
        <v>89</v>
      </c>
      <c r="AC92" s="1">
        <v>22.5</v>
      </c>
      <c r="AD92" s="5">
        <v>7.0000000000000001E-3</v>
      </c>
      <c r="AE92" s="1">
        <v>89</v>
      </c>
      <c r="AF92" s="5">
        <f t="shared" si="16"/>
        <v>1.3530000000000002</v>
      </c>
    </row>
  </sheetData>
  <sheetProtection algorithmName="SHA-512" hashValue="DRQqrn+tGWw4In4zk0n25mVE8s+EUE2AYvJlhzPtLRXEbYKW58TVKB1kNSRYZvHV2P73EDne6NwuKe1KRB18Rg==" saltValue="kRP5dFi8Hc6GqAJrbJ9xm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8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Koerner</dc:creator>
  <cp:lastModifiedBy>Sean Koerner</cp:lastModifiedBy>
  <dcterms:created xsi:type="dcterms:W3CDTF">2019-03-06T00:27:47Z</dcterms:created>
  <dcterms:modified xsi:type="dcterms:W3CDTF">2019-03-26T19:41:16Z</dcterms:modified>
</cp:coreProperties>
</file>