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https://d.docs.live.net/f30861443a8fa16f/Documents/NFL/"/>
    </mc:Choice>
  </mc:AlternateContent>
  <xr:revisionPtr revIDLastSave="892" documentId="8_{E82659C0-90F0-48C9-92BC-6BA6B0948DD7}" xr6:coauthVersionLast="45" xr6:coauthVersionMax="45" xr10:uidLastSave="{85AF7E95-40F7-4ADB-BF3D-BBC7B6C7CFA0}"/>
  <bookViews>
    <workbookView xWindow="28680" yWindow="-120" windowWidth="28110" windowHeight="16440" xr2:uid="{8654A477-9B9E-48D7-AE7F-87EF4E3B706E}"/>
  </bookViews>
  <sheets>
    <sheet name="Player Prop Tool" sheetId="1" r:id="rId1"/>
    <sheet name="Data"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1" i="1" l="1"/>
  <c r="Q44" i="1"/>
  <c r="P44" i="1" s="1"/>
  <c r="V44" i="1" s="1"/>
  <c r="Q40" i="1"/>
  <c r="P40" i="1" s="1"/>
  <c r="Q32" i="1"/>
  <c r="P32" i="1" s="1"/>
  <c r="V32" i="1" s="1"/>
  <c r="Q28" i="1"/>
  <c r="P28" i="1" s="1"/>
  <c r="Q24" i="1"/>
  <c r="P24" i="1" s="1"/>
  <c r="Q36" i="1"/>
  <c r="P36" i="1" s="1"/>
  <c r="U44" i="1"/>
  <c r="T44" i="1"/>
  <c r="U40" i="1"/>
  <c r="T40" i="1"/>
  <c r="U36" i="1"/>
  <c r="T36" i="1"/>
  <c r="U32" i="1"/>
  <c r="T32" i="1"/>
  <c r="U28" i="1"/>
  <c r="T28" i="1"/>
  <c r="U24" i="1"/>
  <c r="T24" i="1"/>
  <c r="V28" i="1" l="1"/>
  <c r="W40" i="1"/>
  <c r="V40" i="1"/>
  <c r="V24" i="1"/>
  <c r="W36" i="1"/>
  <c r="W24" i="1"/>
  <c r="W32" i="1"/>
  <c r="V36" i="1"/>
  <c r="W44" i="1"/>
  <c r="W28" i="1"/>
  <c r="E104" i="1"/>
  <c r="K104" i="1" s="1"/>
  <c r="AC4" i="1"/>
  <c r="AB4" i="1" s="1"/>
  <c r="AG4" i="1"/>
  <c r="AF4" i="1"/>
  <c r="I104" i="1"/>
  <c r="H104" i="1"/>
  <c r="E100" i="1"/>
  <c r="D100" i="1" s="1"/>
  <c r="J100" i="1" s="1"/>
  <c r="E96" i="1"/>
  <c r="D96" i="1" s="1"/>
  <c r="Q96" i="1"/>
  <c r="P96" i="1" s="1"/>
  <c r="Q92" i="1"/>
  <c r="P92" i="1" s="1"/>
  <c r="U96" i="1"/>
  <c r="T96" i="1"/>
  <c r="I100" i="1"/>
  <c r="H100" i="1"/>
  <c r="U92" i="1"/>
  <c r="T92" i="1"/>
  <c r="I96" i="1"/>
  <c r="H96" i="1"/>
  <c r="Q84" i="1"/>
  <c r="Q88" i="1"/>
  <c r="P88" i="1" s="1"/>
  <c r="V88" i="1" s="1"/>
  <c r="U88" i="1"/>
  <c r="T88" i="1"/>
  <c r="U84" i="1"/>
  <c r="T84" i="1"/>
  <c r="E88" i="1"/>
  <c r="D88" i="1" s="1"/>
  <c r="E92" i="1"/>
  <c r="K92" i="1" s="1"/>
  <c r="I92" i="1"/>
  <c r="H92" i="1"/>
  <c r="I88" i="1"/>
  <c r="H88" i="1"/>
  <c r="Q80" i="1"/>
  <c r="P80" i="1" s="1"/>
  <c r="Q76" i="1"/>
  <c r="P76" i="1" s="1"/>
  <c r="Q72" i="1"/>
  <c r="P72" i="1" s="1"/>
  <c r="E84" i="1"/>
  <c r="D84" i="1" s="1"/>
  <c r="E80" i="1"/>
  <c r="D80" i="1" s="1"/>
  <c r="E76" i="1"/>
  <c r="D76" i="1" s="1"/>
  <c r="AI4" i="1" l="1"/>
  <c r="AH4" i="1"/>
  <c r="D104" i="1"/>
  <c r="J104" i="1" s="1"/>
  <c r="K96" i="1"/>
  <c r="W96" i="1"/>
  <c r="V92" i="1"/>
  <c r="K100" i="1"/>
  <c r="V96" i="1"/>
  <c r="W92" i="1"/>
  <c r="J96" i="1"/>
  <c r="W84" i="1"/>
  <c r="W88" i="1"/>
  <c r="P84" i="1"/>
  <c r="V84" i="1" s="1"/>
  <c r="J88" i="1"/>
  <c r="D92" i="1"/>
  <c r="J92" i="1" s="1"/>
  <c r="K88" i="1"/>
  <c r="Q68" i="1"/>
  <c r="P68" i="1" s="1"/>
  <c r="Q60" i="1"/>
  <c r="P60" i="1" s="1"/>
  <c r="V60" i="1" s="1"/>
  <c r="Q64" i="1"/>
  <c r="P64" i="1" s="1"/>
  <c r="Q56" i="1"/>
  <c r="P56" i="1" s="1"/>
  <c r="Q48" i="1"/>
  <c r="P48" i="1" s="1"/>
  <c r="Q52" i="1"/>
  <c r="P52" i="1" s="1"/>
  <c r="U80" i="1"/>
  <c r="W80" i="1" s="1"/>
  <c r="T80" i="1"/>
  <c r="V80" i="1" s="1"/>
  <c r="U76" i="1"/>
  <c r="W76" i="1" s="1"/>
  <c r="T76" i="1"/>
  <c r="V76" i="1" s="1"/>
  <c r="U72" i="1"/>
  <c r="W72" i="1" s="1"/>
  <c r="T72" i="1"/>
  <c r="V72" i="1" s="1"/>
  <c r="U68" i="1"/>
  <c r="T68" i="1"/>
  <c r="U64" i="1"/>
  <c r="T64" i="1"/>
  <c r="U60" i="1"/>
  <c r="T60" i="1"/>
  <c r="U56" i="1"/>
  <c r="T56" i="1"/>
  <c r="U52" i="1"/>
  <c r="T52" i="1"/>
  <c r="U48" i="1"/>
  <c r="T48" i="1"/>
  <c r="E72" i="1"/>
  <c r="D72" i="1" s="1"/>
  <c r="E64" i="1"/>
  <c r="D64" i="1" s="1"/>
  <c r="E68" i="1"/>
  <c r="D68" i="1" s="1"/>
  <c r="E60" i="1"/>
  <c r="D60" i="1" s="1"/>
  <c r="E52" i="1"/>
  <c r="D52" i="1" s="1"/>
  <c r="E56" i="1"/>
  <c r="D56" i="1" s="1"/>
  <c r="J56" i="1" s="1"/>
  <c r="I84" i="1"/>
  <c r="K84" i="1" s="1"/>
  <c r="H84" i="1"/>
  <c r="I80" i="1"/>
  <c r="H80" i="1"/>
  <c r="J80" i="1" s="1"/>
  <c r="I76" i="1"/>
  <c r="K76" i="1" s="1"/>
  <c r="H76" i="1"/>
  <c r="J76" i="1" s="1"/>
  <c r="I72" i="1"/>
  <c r="H72" i="1"/>
  <c r="I68" i="1"/>
  <c r="H68" i="1"/>
  <c r="I64" i="1"/>
  <c r="H64" i="1"/>
  <c r="I60" i="1"/>
  <c r="H60" i="1"/>
  <c r="I56" i="1"/>
  <c r="H56" i="1"/>
  <c r="I52" i="1"/>
  <c r="H52" i="1"/>
  <c r="E48" i="1"/>
  <c r="D48" i="1" s="1"/>
  <c r="E40" i="1"/>
  <c r="D40" i="1" s="1"/>
  <c r="E44" i="1"/>
  <c r="D44" i="1" s="1"/>
  <c r="E20" i="1"/>
  <c r="D20" i="1" s="1"/>
  <c r="Q20" i="1"/>
  <c r="Q16" i="1"/>
  <c r="P16" i="1" s="1"/>
  <c r="E16" i="1"/>
  <c r="D16" i="1" s="1"/>
  <c r="Q12" i="1"/>
  <c r="E12" i="1"/>
  <c r="D12" i="1" s="1"/>
  <c r="Q8" i="1"/>
  <c r="E8" i="1"/>
  <c r="I20" i="1"/>
  <c r="H20" i="1"/>
  <c r="I16" i="1"/>
  <c r="H16" i="1"/>
  <c r="I12" i="1"/>
  <c r="H12" i="1"/>
  <c r="I8" i="1"/>
  <c r="H8" i="1"/>
  <c r="I48" i="1"/>
  <c r="H48" i="1"/>
  <c r="I44" i="1"/>
  <c r="H44" i="1"/>
  <c r="E36" i="1"/>
  <c r="D36" i="1" s="1"/>
  <c r="E32" i="1"/>
  <c r="D32" i="1" s="1"/>
  <c r="E28" i="1"/>
  <c r="D28" i="1" s="1"/>
  <c r="E24" i="1"/>
  <c r="D24" i="1" s="1"/>
  <c r="Q4" i="1"/>
  <c r="E4" i="1"/>
  <c r="V52" i="1" l="1"/>
  <c r="V48" i="1"/>
  <c r="J52" i="1"/>
  <c r="J68" i="1"/>
  <c r="J64" i="1"/>
  <c r="V68" i="1"/>
  <c r="V64" i="1"/>
  <c r="W60" i="1"/>
  <c r="W64" i="1"/>
  <c r="V56" i="1"/>
  <c r="W56" i="1"/>
  <c r="W48" i="1"/>
  <c r="W52" i="1"/>
  <c r="W68" i="1"/>
  <c r="K72" i="1"/>
  <c r="K20" i="1"/>
  <c r="K64" i="1"/>
  <c r="K44" i="1"/>
  <c r="K52" i="1"/>
  <c r="K60" i="1"/>
  <c r="K80" i="1"/>
  <c r="J84" i="1"/>
  <c r="K68" i="1"/>
  <c r="J72" i="1"/>
  <c r="K56" i="1"/>
  <c r="J60" i="1"/>
  <c r="K48" i="1"/>
  <c r="J48" i="1"/>
  <c r="J44" i="1"/>
  <c r="J16" i="1"/>
  <c r="J12" i="1"/>
  <c r="K8" i="1"/>
  <c r="D8" i="1"/>
  <c r="J8" i="1" s="1"/>
  <c r="K16" i="1"/>
  <c r="J20" i="1"/>
  <c r="K12" i="1"/>
  <c r="I24" i="1" l="1"/>
  <c r="H24" i="1"/>
  <c r="U20" i="1"/>
  <c r="T20" i="1"/>
  <c r="W20" i="1"/>
  <c r="U16" i="1"/>
  <c r="T16" i="1"/>
  <c r="U12" i="1"/>
  <c r="T12" i="1"/>
  <c r="P12" i="1"/>
  <c r="U8" i="1"/>
  <c r="W8" i="1" s="1"/>
  <c r="T8" i="1"/>
  <c r="D4" i="1"/>
  <c r="U4" i="1"/>
  <c r="T4" i="1"/>
  <c r="I4" i="1"/>
  <c r="H4" i="1"/>
  <c r="V12" i="1" l="1"/>
  <c r="V16" i="1"/>
  <c r="K24" i="1"/>
  <c r="J24" i="1"/>
  <c r="P20" i="1"/>
  <c r="V20" i="1" s="1"/>
  <c r="P8" i="1"/>
  <c r="V8" i="1" s="1"/>
  <c r="W16" i="1"/>
  <c r="W12" i="1"/>
  <c r="W4" i="1"/>
  <c r="J4" i="1"/>
  <c r="P4" i="1"/>
  <c r="V4" i="1" s="1"/>
  <c r="K4" i="1"/>
  <c r="H28" i="1"/>
  <c r="I28" i="1"/>
  <c r="I40" i="1"/>
  <c r="H40" i="1"/>
  <c r="I36" i="1"/>
  <c r="H36" i="1"/>
  <c r="K28" i="1" l="1"/>
  <c r="K40" i="1"/>
  <c r="J28" i="1"/>
  <c r="J40" i="1"/>
  <c r="K36" i="1"/>
  <c r="J36" i="1"/>
  <c r="I32" i="1"/>
  <c r="H32" i="1"/>
  <c r="K32" i="1" l="1"/>
  <c r="J32" i="1"/>
</calcChain>
</file>

<file path=xl/sharedStrings.xml><?xml version="1.0" encoding="utf-8"?>
<sst xmlns="http://schemas.openxmlformats.org/spreadsheetml/2006/main" count="932" uniqueCount="37">
  <si>
    <t>Implied</t>
  </si>
  <si>
    <t>Edge</t>
  </si>
  <si>
    <t>Player</t>
  </si>
  <si>
    <t>Rec Yds</t>
  </si>
  <si>
    <t>Over</t>
  </si>
  <si>
    <t>Under</t>
  </si>
  <si>
    <t>Yards</t>
  </si>
  <si>
    <t>%</t>
  </si>
  <si>
    <t>Book</t>
  </si>
  <si>
    <t>Sean %</t>
  </si>
  <si>
    <t>Prop</t>
  </si>
  <si>
    <t>Damien Williams</t>
  </si>
  <si>
    <t>Pass Yds</t>
  </si>
  <si>
    <t>Patrick Mahomes</t>
  </si>
  <si>
    <t>Jimmy Garoppolo</t>
  </si>
  <si>
    <t>Travis Kelce</t>
  </si>
  <si>
    <t>Rush Att</t>
  </si>
  <si>
    <t>Deebo Samuel</t>
  </si>
  <si>
    <t>Emmanuel Sanders</t>
  </si>
  <si>
    <t>1st Rush</t>
  </si>
  <si>
    <t>Long run</t>
  </si>
  <si>
    <t>Rush yds</t>
  </si>
  <si>
    <t>Rec</t>
  </si>
  <si>
    <t>Long Rec</t>
  </si>
  <si>
    <t>Pass Att</t>
  </si>
  <si>
    <t>Pass Comp</t>
  </si>
  <si>
    <t>Pass TD</t>
  </si>
  <si>
    <t>Tyreek Hill</t>
  </si>
  <si>
    <t>Sammy Watkins</t>
  </si>
  <si>
    <t>George Kittle</t>
  </si>
  <si>
    <t>Demarcus Robinson</t>
  </si>
  <si>
    <t>Kendrick Bourne</t>
  </si>
  <si>
    <t>Mecole Hardman</t>
  </si>
  <si>
    <t>Kyle Juszczyk</t>
  </si>
  <si>
    <t>Total TD Yardage</t>
  </si>
  <si>
    <t>Blake Bell</t>
  </si>
  <si>
    <t>Raheem Mostert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</si>
</sst>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sz val="10"/>
      <color theme="1"/>
      <name val="Arial"/>
      <family val="2"/>
    </font>
  </fonts>
  <fills count="6">
    <fill>
      <patternFill patternType="none"/>
    </fill>
    <fill>
      <patternFill patternType="gray125"/>
    </fill>
    <fill>
      <patternFill patternType="solid">
        <fgColor rgb="FFC9DAF8"/>
        <bgColor indexed="64"/>
      </patternFill>
    </fill>
    <fill>
      <patternFill patternType="solid">
        <fgColor rgb="FFFFF2CC"/>
        <bgColor indexed="64"/>
      </patternFill>
    </fill>
    <fill>
      <patternFill patternType="solid">
        <fgColor theme="7" tint="0.59999389629810485"/>
        <bgColor indexed="64"/>
      </patternFill>
    </fill>
    <fill>
      <patternFill patternType="solid">
        <fgColor theme="7" tint="0.79998168889431442"/>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0" fontId="2" fillId="0" borderId="1" xfId="0" applyFont="1" applyBorder="1" applyAlignment="1">
      <alignment wrapText="1"/>
    </xf>
    <xf numFmtId="0" fontId="2" fillId="2" borderId="1" xfId="0" applyFont="1" applyFill="1" applyBorder="1" applyAlignment="1">
      <alignment horizontal="right" wrapText="1"/>
    </xf>
    <xf numFmtId="0" fontId="2" fillId="3" borderId="1" xfId="0" applyFont="1" applyFill="1" applyBorder="1" applyAlignment="1">
      <alignment horizontal="right" wrapText="1"/>
    </xf>
    <xf numFmtId="9" fontId="0" fillId="0" borderId="0" xfId="1" applyFont="1"/>
    <xf numFmtId="164" fontId="0" fillId="0" borderId="0" xfId="1" applyNumberFormat="1" applyFont="1"/>
    <xf numFmtId="164" fontId="2" fillId="0" borderId="1" xfId="0" applyNumberFormat="1" applyFont="1" applyBorder="1" applyAlignment="1">
      <alignment horizontal="right" wrapText="1"/>
    </xf>
    <xf numFmtId="2" fontId="0" fillId="0" borderId="0" xfId="0" applyNumberFormat="1"/>
    <xf numFmtId="2" fontId="0" fillId="0" borderId="0" xfId="1" applyNumberFormat="1" applyFont="1"/>
    <xf numFmtId="0" fontId="0" fillId="4" borderId="0" xfId="0" applyFill="1"/>
    <xf numFmtId="164" fontId="0" fillId="4" borderId="0" xfId="1" applyNumberFormat="1" applyFont="1" applyFill="1"/>
    <xf numFmtId="9" fontId="0" fillId="4" borderId="0" xfId="1" applyFont="1" applyFill="1"/>
    <xf numFmtId="2" fontId="0" fillId="5" borderId="0" xfId="1" applyNumberFormat="1" applyFont="1" applyFill="1"/>
    <xf numFmtId="164" fontId="0" fillId="5" borderId="0" xfId="1" applyNumberFormat="1" applyFont="1" applyFill="1"/>
    <xf numFmtId="9" fontId="0" fillId="5" borderId="0" xfId="1" applyFont="1" applyFill="1"/>
    <xf numFmtId="0" fontId="0" fillId="5" borderId="0" xfId="0" applyFill="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4D3B4-C7EF-4020-AE5B-EC3E9B5E0D27}">
  <dimension ref="B1:AI104"/>
  <sheetViews>
    <sheetView showGridLines="0" tabSelected="1" workbookViewId="0">
      <selection activeCell="L16" sqref="L16"/>
    </sheetView>
  </sheetViews>
  <sheetFormatPr defaultRowHeight="14.4" x14ac:dyDescent="0.3"/>
  <cols>
    <col min="2" max="2" width="18.44140625" customWidth="1"/>
    <col min="3" max="3" width="10.21875" customWidth="1"/>
    <col min="14" max="14" width="17.21875" customWidth="1"/>
    <col min="15" max="15" width="11.21875" customWidth="1"/>
    <col min="26" max="26" width="15.109375" customWidth="1"/>
  </cols>
  <sheetData>
    <row r="1" spans="2:35" ht="15" thickBot="1" x14ac:dyDescent="0.35"/>
    <row r="2" spans="2:35" ht="15" thickBot="1" x14ac:dyDescent="0.35">
      <c r="B2" s="1"/>
      <c r="C2" s="1" t="s">
        <v>10</v>
      </c>
      <c r="D2" s="1" t="s">
        <v>9</v>
      </c>
      <c r="E2" s="1"/>
      <c r="F2" s="1" t="s">
        <v>8</v>
      </c>
      <c r="G2" s="1"/>
      <c r="H2" s="1" t="s">
        <v>0</v>
      </c>
      <c r="I2" s="1"/>
      <c r="J2" s="1" t="s">
        <v>1</v>
      </c>
      <c r="K2" s="1"/>
      <c r="N2" s="1"/>
      <c r="O2" s="1" t="s">
        <v>10</v>
      </c>
      <c r="P2" s="1" t="s">
        <v>9</v>
      </c>
      <c r="Q2" s="1"/>
      <c r="R2" s="1" t="s">
        <v>8</v>
      </c>
      <c r="S2" s="1"/>
      <c r="T2" s="1" t="s">
        <v>0</v>
      </c>
      <c r="U2" s="1"/>
      <c r="V2" s="1" t="s">
        <v>1</v>
      </c>
      <c r="W2" s="1"/>
      <c r="Z2" s="1"/>
      <c r="AA2" s="1" t="s">
        <v>10</v>
      </c>
      <c r="AB2" s="1" t="s">
        <v>9</v>
      </c>
      <c r="AC2" s="1"/>
      <c r="AD2" s="1" t="s">
        <v>8</v>
      </c>
      <c r="AE2" s="1"/>
      <c r="AF2" s="1" t="s">
        <v>0</v>
      </c>
      <c r="AG2" s="1"/>
      <c r="AH2" s="1" t="s">
        <v>1</v>
      </c>
      <c r="AI2" s="1"/>
    </row>
    <row r="3" spans="2:35" ht="15" thickBot="1" x14ac:dyDescent="0.35">
      <c r="B3" s="1" t="s">
        <v>2</v>
      </c>
      <c r="C3" s="1" t="s">
        <v>12</v>
      </c>
      <c r="D3" s="1" t="s">
        <v>4</v>
      </c>
      <c r="E3" s="1" t="s">
        <v>5</v>
      </c>
      <c r="F3" s="1" t="s">
        <v>4</v>
      </c>
      <c r="G3" s="1" t="s">
        <v>5</v>
      </c>
      <c r="H3" s="1" t="s">
        <v>4</v>
      </c>
      <c r="I3" s="1" t="s">
        <v>5</v>
      </c>
      <c r="J3" s="1" t="s">
        <v>4</v>
      </c>
      <c r="K3" s="1" t="s">
        <v>5</v>
      </c>
      <c r="N3" s="1" t="s">
        <v>2</v>
      </c>
      <c r="O3" s="1" t="s">
        <v>12</v>
      </c>
      <c r="P3" s="1" t="s">
        <v>4</v>
      </c>
      <c r="Q3" s="1" t="s">
        <v>5</v>
      </c>
      <c r="R3" s="1" t="s">
        <v>4</v>
      </c>
      <c r="S3" s="1" t="s">
        <v>5</v>
      </c>
      <c r="T3" s="1" t="s">
        <v>4</v>
      </c>
      <c r="U3" s="1" t="s">
        <v>5</v>
      </c>
      <c r="V3" s="1" t="s">
        <v>4</v>
      </c>
      <c r="W3" s="1" t="s">
        <v>5</v>
      </c>
      <c r="Z3" s="1" t="s">
        <v>2</v>
      </c>
      <c r="AA3" s="1" t="s">
        <v>3</v>
      </c>
      <c r="AB3" s="1" t="s">
        <v>4</v>
      </c>
      <c r="AC3" s="1" t="s">
        <v>5</v>
      </c>
      <c r="AD3" s="1" t="s">
        <v>4</v>
      </c>
      <c r="AE3" s="1" t="s">
        <v>5</v>
      </c>
      <c r="AF3" s="1" t="s">
        <v>4</v>
      </c>
      <c r="AG3" s="1" t="s">
        <v>5</v>
      </c>
      <c r="AH3" s="1" t="s">
        <v>4</v>
      </c>
      <c r="AI3" s="1" t="s">
        <v>5</v>
      </c>
    </row>
    <row r="4" spans="2:35" ht="21" customHeight="1" thickBot="1" x14ac:dyDescent="0.35">
      <c r="B4" s="1" t="s">
        <v>13</v>
      </c>
      <c r="C4" s="2">
        <v>302.5</v>
      </c>
      <c r="D4" s="6">
        <f>1-E4</f>
        <v>0.50099999999999967</v>
      </c>
      <c r="E4" s="6">
        <f>VLOOKUP(C4,Data!$B$4:$BM$1430,2,0)</f>
        <v>0.49900000000000028</v>
      </c>
      <c r="F4" s="3">
        <v>-112</v>
      </c>
      <c r="G4" s="3">
        <v>-112</v>
      </c>
      <c r="H4" s="6">
        <f>IF(F4&lt;0,-F4/(-F4+100),100/(F4+100))</f>
        <v>0.52830188679245282</v>
      </c>
      <c r="I4" s="6">
        <f>IF(G4&lt;0,-G4/(-G4+100),100/(G4+100))</f>
        <v>0.52830188679245282</v>
      </c>
      <c r="J4" s="6">
        <f>D4-H4</f>
        <v>-2.7301886792453156E-2</v>
      </c>
      <c r="K4" s="6">
        <f>E4-I4</f>
        <v>-2.9301886792452547E-2</v>
      </c>
      <c r="N4" s="1" t="s">
        <v>14</v>
      </c>
      <c r="O4" s="2">
        <v>239.5</v>
      </c>
      <c r="P4" s="6">
        <f>1-Q4</f>
        <v>0.48980000000000001</v>
      </c>
      <c r="Q4" s="6">
        <f>VLOOKUP(O4,Data!$B$4:$BM$1430,3,0)</f>
        <v>0.51019999999999999</v>
      </c>
      <c r="R4" s="3">
        <v>-112</v>
      </c>
      <c r="S4" s="3">
        <v>-112</v>
      </c>
      <c r="T4" s="6">
        <f>IF(R4&lt;0,-R4/(-R4+100),100/(R4+100))</f>
        <v>0.52830188679245282</v>
      </c>
      <c r="U4" s="6">
        <f>IF(S4&lt;0,-S4/(-S4+100),100/(S4+100))</f>
        <v>0.52830188679245282</v>
      </c>
      <c r="V4" s="6">
        <f>P4-T4</f>
        <v>-3.8501886792452811E-2</v>
      </c>
      <c r="W4" s="6">
        <f>Q4-U4</f>
        <v>-1.8101886792452837E-2</v>
      </c>
      <c r="Z4" s="1" t="s">
        <v>34</v>
      </c>
      <c r="AA4" s="2">
        <v>102.5</v>
      </c>
      <c r="AB4" s="6">
        <f>1-AC4</f>
        <v>0.55879999999999996</v>
      </c>
      <c r="AC4" s="6">
        <f>VLOOKUP(AA4,Data!$B$4:$BM$1430,45,0)</f>
        <v>0.44120000000000004</v>
      </c>
      <c r="AD4" s="3">
        <v>-115</v>
      </c>
      <c r="AE4" s="3">
        <v>-115</v>
      </c>
      <c r="AF4" s="6">
        <f>IF(AD4&lt;0,-AD4/(-AD4+100),100/(AD4+100))</f>
        <v>0.53488372093023251</v>
      </c>
      <c r="AG4" s="6">
        <f>IF(AE4&lt;0,-AE4/(-AE4+100),100/(AE4+100))</f>
        <v>0.53488372093023251</v>
      </c>
      <c r="AH4" s="6">
        <f>AB4-AF4</f>
        <v>2.3916279069767454E-2</v>
      </c>
      <c r="AI4" s="6">
        <f>AC4-AG4</f>
        <v>-9.3683720930232472E-2</v>
      </c>
    </row>
    <row r="5" spans="2:35" ht="15" thickBot="1" x14ac:dyDescent="0.35"/>
    <row r="6" spans="2:35" ht="15" thickBot="1" x14ac:dyDescent="0.35">
      <c r="B6" s="1"/>
      <c r="C6" s="1" t="s">
        <v>10</v>
      </c>
      <c r="D6" s="1" t="s">
        <v>9</v>
      </c>
      <c r="E6" s="1"/>
      <c r="F6" s="1" t="s">
        <v>8</v>
      </c>
      <c r="G6" s="1"/>
      <c r="H6" s="1" t="s">
        <v>0</v>
      </c>
      <c r="I6" s="1"/>
      <c r="J6" s="1" t="s">
        <v>1</v>
      </c>
      <c r="K6" s="1"/>
      <c r="N6" s="1"/>
      <c r="O6" s="1" t="s">
        <v>10</v>
      </c>
      <c r="P6" s="1" t="s">
        <v>9</v>
      </c>
      <c r="Q6" s="1"/>
      <c r="R6" s="1" t="s">
        <v>8</v>
      </c>
      <c r="S6" s="1"/>
      <c r="T6" s="1" t="s">
        <v>0</v>
      </c>
      <c r="U6" s="1"/>
      <c r="V6" s="1" t="s">
        <v>1</v>
      </c>
      <c r="W6" s="1"/>
    </row>
    <row r="7" spans="2:35" ht="15" thickBot="1" x14ac:dyDescent="0.35">
      <c r="B7" s="1" t="s">
        <v>2</v>
      </c>
      <c r="C7" s="1" t="s">
        <v>24</v>
      </c>
      <c r="D7" s="1" t="s">
        <v>4</v>
      </c>
      <c r="E7" s="1" t="s">
        <v>5</v>
      </c>
      <c r="F7" s="1" t="s">
        <v>4</v>
      </c>
      <c r="G7" s="1" t="s">
        <v>5</v>
      </c>
      <c r="H7" s="1" t="s">
        <v>4</v>
      </c>
      <c r="I7" s="1" t="s">
        <v>5</v>
      </c>
      <c r="J7" s="1" t="s">
        <v>4</v>
      </c>
      <c r="K7" s="1" t="s">
        <v>5</v>
      </c>
      <c r="N7" s="1" t="s">
        <v>2</v>
      </c>
      <c r="O7" s="1" t="s">
        <v>24</v>
      </c>
      <c r="P7" s="1" t="s">
        <v>4</v>
      </c>
      <c r="Q7" s="1" t="s">
        <v>5</v>
      </c>
      <c r="R7" s="1" t="s">
        <v>4</v>
      </c>
      <c r="S7" s="1" t="s">
        <v>5</v>
      </c>
      <c r="T7" s="1" t="s">
        <v>4</v>
      </c>
      <c r="U7" s="1" t="s">
        <v>5</v>
      </c>
      <c r="V7" s="1" t="s">
        <v>4</v>
      </c>
      <c r="W7" s="1" t="s">
        <v>5</v>
      </c>
    </row>
    <row r="8" spans="2:35" ht="15" thickBot="1" x14ac:dyDescent="0.35">
      <c r="B8" s="1" t="s">
        <v>13</v>
      </c>
      <c r="C8" s="2">
        <v>35.5</v>
      </c>
      <c r="D8" s="6">
        <f>1-E8</f>
        <v>0.51552408008649664</v>
      </c>
      <c r="E8" s="6">
        <f>VLOOKUP(C8,Data!$B$4:$BM$1430,8,0)</f>
        <v>0.48447591991350336</v>
      </c>
      <c r="F8" s="3">
        <v>-112</v>
      </c>
      <c r="G8" s="3">
        <v>-112</v>
      </c>
      <c r="H8" s="6">
        <f>IF(F8&lt;0,-F8/(-F8+100),100/(F8+100))</f>
        <v>0.52830188679245282</v>
      </c>
      <c r="I8" s="6">
        <f>IF(G8&lt;0,-G8/(-G8+100),100/(G8+100))</f>
        <v>0.52830188679245282</v>
      </c>
      <c r="J8" s="6">
        <f>D8-H8</f>
        <v>-1.2777806705956185E-2</v>
      </c>
      <c r="K8" s="6">
        <f>E8-I8</f>
        <v>-4.3825966878949463E-2</v>
      </c>
      <c r="N8" s="1" t="s">
        <v>14</v>
      </c>
      <c r="O8" s="2">
        <v>29.5</v>
      </c>
      <c r="P8" s="6">
        <f>1-Q8</f>
        <v>0.5023940001271886</v>
      </c>
      <c r="Q8" s="6">
        <f>VLOOKUP(O8,Data!$B$4:$BM$1430,9,0)</f>
        <v>0.4976059998728114</v>
      </c>
      <c r="R8" s="3">
        <v>-112</v>
      </c>
      <c r="S8" s="3">
        <v>-112</v>
      </c>
      <c r="T8" s="6">
        <f>IF(R8&lt;0,-R8/(-R8+100),100/(R8+100))</f>
        <v>0.52830188679245282</v>
      </c>
      <c r="U8" s="6">
        <f>IF(S8&lt;0,-S8/(-S8+100),100/(S8+100))</f>
        <v>0.52830188679245282</v>
      </c>
      <c r="V8" s="6">
        <f>P8-T8</f>
        <v>-2.5907886665264224E-2</v>
      </c>
      <c r="W8" s="6">
        <f>Q8-U8</f>
        <v>-3.0695886919641424E-2</v>
      </c>
    </row>
    <row r="9" spans="2:35" ht="15" thickBot="1" x14ac:dyDescent="0.35"/>
    <row r="10" spans="2:35" ht="15" thickBot="1" x14ac:dyDescent="0.35">
      <c r="B10" s="1"/>
      <c r="C10" s="1" t="s">
        <v>10</v>
      </c>
      <c r="D10" s="1" t="s">
        <v>9</v>
      </c>
      <c r="E10" s="1"/>
      <c r="F10" s="1" t="s">
        <v>8</v>
      </c>
      <c r="G10" s="1"/>
      <c r="H10" s="1" t="s">
        <v>0</v>
      </c>
      <c r="I10" s="1"/>
      <c r="J10" s="1" t="s">
        <v>1</v>
      </c>
      <c r="K10" s="1"/>
      <c r="N10" s="1"/>
      <c r="O10" s="1" t="s">
        <v>10</v>
      </c>
      <c r="P10" s="1" t="s">
        <v>9</v>
      </c>
      <c r="Q10" s="1"/>
      <c r="R10" s="1" t="s">
        <v>8</v>
      </c>
      <c r="S10" s="1"/>
      <c r="T10" s="1" t="s">
        <v>0</v>
      </c>
      <c r="U10" s="1"/>
      <c r="V10" s="1" t="s">
        <v>1</v>
      </c>
      <c r="W10" s="1"/>
    </row>
    <row r="11" spans="2:35" ht="27.6" thickBot="1" x14ac:dyDescent="0.35">
      <c r="B11" s="1" t="s">
        <v>2</v>
      </c>
      <c r="C11" s="1" t="s">
        <v>25</v>
      </c>
      <c r="D11" s="1" t="s">
        <v>4</v>
      </c>
      <c r="E11" s="1" t="s">
        <v>5</v>
      </c>
      <c r="F11" s="1" t="s">
        <v>4</v>
      </c>
      <c r="G11" s="1" t="s">
        <v>5</v>
      </c>
      <c r="H11" s="1" t="s">
        <v>4</v>
      </c>
      <c r="I11" s="1" t="s">
        <v>5</v>
      </c>
      <c r="J11" s="1" t="s">
        <v>4</v>
      </c>
      <c r="K11" s="1" t="s">
        <v>5</v>
      </c>
      <c r="N11" s="1" t="s">
        <v>2</v>
      </c>
      <c r="O11" s="1" t="s">
        <v>25</v>
      </c>
      <c r="P11" s="1" t="s">
        <v>4</v>
      </c>
      <c r="Q11" s="1" t="s">
        <v>5</v>
      </c>
      <c r="R11" s="1" t="s">
        <v>4</v>
      </c>
      <c r="S11" s="1" t="s">
        <v>5</v>
      </c>
      <c r="T11" s="1" t="s">
        <v>4</v>
      </c>
      <c r="U11" s="1" t="s">
        <v>5</v>
      </c>
      <c r="V11" s="1" t="s">
        <v>4</v>
      </c>
      <c r="W11" s="1" t="s">
        <v>5</v>
      </c>
    </row>
    <row r="12" spans="2:35" ht="15" thickBot="1" x14ac:dyDescent="0.35">
      <c r="B12" s="1" t="s">
        <v>13</v>
      </c>
      <c r="C12" s="2">
        <v>23.5</v>
      </c>
      <c r="D12" s="6">
        <f>1-E12</f>
        <v>0.56724060388092157</v>
      </c>
      <c r="E12" s="6">
        <f>VLOOKUP(C12,Data!$B$4:$BM$1430,10,0)</f>
        <v>0.43275939611907843</v>
      </c>
      <c r="F12" s="3">
        <v>-125</v>
      </c>
      <c r="G12" s="3">
        <v>-105</v>
      </c>
      <c r="H12" s="6">
        <f>IF(F12&lt;0,-F12/(-F12+100),100/(F12+100))</f>
        <v>0.55555555555555558</v>
      </c>
      <c r="I12" s="6">
        <f>IF(G12&lt;0,-G12/(-G12+100),100/(G12+100))</f>
        <v>0.51219512195121952</v>
      </c>
      <c r="J12" s="6">
        <f>D12-H12</f>
        <v>1.1685048325365988E-2</v>
      </c>
      <c r="K12" s="6">
        <f>E12-I12</f>
        <v>-7.9435725832141091E-2</v>
      </c>
      <c r="N12" s="1" t="s">
        <v>14</v>
      </c>
      <c r="O12" s="2">
        <v>19.5</v>
      </c>
      <c r="P12" s="6">
        <f>1-Q12</f>
        <v>0.46670815240061103</v>
      </c>
      <c r="Q12" s="6">
        <f>VLOOKUP(O12,Data!$B$4:$BM$1430,11,0)</f>
        <v>0.53329184759938897</v>
      </c>
      <c r="R12" s="3">
        <v>102</v>
      </c>
      <c r="S12" s="3">
        <v>-130</v>
      </c>
      <c r="T12" s="6">
        <f>IF(R12&lt;0,-R12/(-R12+100),100/(R12+100))</f>
        <v>0.49504950495049505</v>
      </c>
      <c r="U12" s="6">
        <f>IF(S12&lt;0,-S12/(-S12+100),100/(S12+100))</f>
        <v>0.56521739130434778</v>
      </c>
      <c r="V12" s="6">
        <f>P12-T12</f>
        <v>-2.8341352549884014E-2</v>
      </c>
      <c r="W12" s="6">
        <f>Q12-U12</f>
        <v>-3.1925543704958814E-2</v>
      </c>
    </row>
    <row r="13" spans="2:35" ht="15" thickBot="1" x14ac:dyDescent="0.35"/>
    <row r="14" spans="2:35" ht="15" thickBot="1" x14ac:dyDescent="0.35">
      <c r="B14" s="1"/>
      <c r="C14" s="1" t="s">
        <v>10</v>
      </c>
      <c r="D14" s="1" t="s">
        <v>9</v>
      </c>
      <c r="E14" s="1"/>
      <c r="F14" s="1" t="s">
        <v>8</v>
      </c>
      <c r="G14" s="1"/>
      <c r="H14" s="1" t="s">
        <v>0</v>
      </c>
      <c r="I14" s="1"/>
      <c r="J14" s="1" t="s">
        <v>1</v>
      </c>
      <c r="K14" s="1"/>
      <c r="N14" s="1"/>
      <c r="O14" s="1" t="s">
        <v>10</v>
      </c>
      <c r="P14" s="1" t="s">
        <v>9</v>
      </c>
      <c r="Q14" s="1"/>
      <c r="R14" s="1" t="s">
        <v>8</v>
      </c>
      <c r="S14" s="1"/>
      <c r="T14" s="1" t="s">
        <v>0</v>
      </c>
      <c r="U14" s="1"/>
      <c r="V14" s="1" t="s">
        <v>1</v>
      </c>
      <c r="W14" s="1"/>
    </row>
    <row r="15" spans="2:35" ht="15" thickBot="1" x14ac:dyDescent="0.35">
      <c r="B15" s="1" t="s">
        <v>2</v>
      </c>
      <c r="C15" s="1" t="s">
        <v>26</v>
      </c>
      <c r="D15" s="1" t="s">
        <v>4</v>
      </c>
      <c r="E15" s="1" t="s">
        <v>5</v>
      </c>
      <c r="F15" s="1" t="s">
        <v>4</v>
      </c>
      <c r="G15" s="1" t="s">
        <v>5</v>
      </c>
      <c r="H15" s="1" t="s">
        <v>4</v>
      </c>
      <c r="I15" s="1" t="s">
        <v>5</v>
      </c>
      <c r="J15" s="1" t="s">
        <v>4</v>
      </c>
      <c r="K15" s="1" t="s">
        <v>5</v>
      </c>
      <c r="N15" s="1" t="s">
        <v>2</v>
      </c>
      <c r="O15" s="1" t="s">
        <v>26</v>
      </c>
      <c r="P15" s="1" t="s">
        <v>4</v>
      </c>
      <c r="Q15" s="1" t="s">
        <v>5</v>
      </c>
      <c r="R15" s="1" t="s">
        <v>4</v>
      </c>
      <c r="S15" s="1" t="s">
        <v>5</v>
      </c>
      <c r="T15" s="1" t="s">
        <v>4</v>
      </c>
      <c r="U15" s="1" t="s">
        <v>5</v>
      </c>
      <c r="V15" s="1" t="s">
        <v>4</v>
      </c>
      <c r="W15" s="1" t="s">
        <v>5</v>
      </c>
    </row>
    <row r="16" spans="2:35" ht="15" thickBot="1" x14ac:dyDescent="0.35">
      <c r="B16" s="1" t="s">
        <v>13</v>
      </c>
      <c r="C16" s="2">
        <v>2.5</v>
      </c>
      <c r="D16" s="6">
        <f>1-E16</f>
        <v>0.4092578222150618</v>
      </c>
      <c r="E16" s="6">
        <f>VLOOKUP(C16,Data!$B$4:$BM$1430,13,0)</f>
        <v>0.5907421777849382</v>
      </c>
      <c r="F16" s="3">
        <v>-235</v>
      </c>
      <c r="G16" s="3">
        <v>180</v>
      </c>
      <c r="H16" s="6">
        <f>IF(F16&lt;0,-F16/(-F16+100),100/(F16+100))</f>
        <v>0.70149253731343286</v>
      </c>
      <c r="I16" s="6">
        <f>IF(G16&lt;0,-G16/(-G16+100),100/(G16+100))</f>
        <v>0.35714285714285715</v>
      </c>
      <c r="J16" s="6">
        <f>D16-H16</f>
        <v>-0.29223471509837107</v>
      </c>
      <c r="K16" s="6">
        <f>E16-I16</f>
        <v>0.23359932064208105</v>
      </c>
      <c r="L16" s="7"/>
      <c r="N16" s="1" t="s">
        <v>14</v>
      </c>
      <c r="O16" s="2">
        <v>1.5</v>
      </c>
      <c r="P16" s="6">
        <f>1-Q16</f>
        <v>0.50675448505761644</v>
      </c>
      <c r="Q16" s="6">
        <f>VLOOKUP(O16,Data!$B$4:$BM$1430,12,0)</f>
        <v>0.49324551494238356</v>
      </c>
      <c r="R16" s="3">
        <v>-112</v>
      </c>
      <c r="S16" s="3">
        <v>-112</v>
      </c>
      <c r="T16" s="6">
        <f>IF(R16&lt;0,-R16/(-R16+100),100/(R16+100))</f>
        <v>0.52830188679245282</v>
      </c>
      <c r="U16" s="6">
        <f>IF(S16&lt;0,-S16/(-S16+100),100/(S16+100))</f>
        <v>0.52830188679245282</v>
      </c>
      <c r="V16" s="6">
        <f>P16-T16</f>
        <v>-2.154740173483638E-2</v>
      </c>
      <c r="W16" s="6">
        <f>Q16-U16</f>
        <v>-3.5056371850069268E-2</v>
      </c>
    </row>
    <row r="17" spans="2:26" ht="15" thickBot="1" x14ac:dyDescent="0.35"/>
    <row r="18" spans="2:26" ht="15" thickBot="1" x14ac:dyDescent="0.35">
      <c r="B18" s="1"/>
      <c r="C18" s="1" t="s">
        <v>10</v>
      </c>
      <c r="D18" s="1" t="s">
        <v>9</v>
      </c>
      <c r="E18" s="1"/>
      <c r="F18" s="1" t="s">
        <v>8</v>
      </c>
      <c r="G18" s="1"/>
      <c r="H18" s="1" t="s">
        <v>0</v>
      </c>
      <c r="I18" s="1"/>
      <c r="J18" s="1" t="s">
        <v>1</v>
      </c>
      <c r="K18" s="1"/>
      <c r="N18" s="1"/>
      <c r="O18" s="1" t="s">
        <v>10</v>
      </c>
      <c r="P18" s="1" t="s">
        <v>9</v>
      </c>
      <c r="Q18" s="1"/>
      <c r="R18" s="1" t="s">
        <v>8</v>
      </c>
      <c r="S18" s="1"/>
      <c r="T18" s="1" t="s">
        <v>0</v>
      </c>
      <c r="U18" s="1"/>
      <c r="V18" s="1" t="s">
        <v>1</v>
      </c>
      <c r="W18" s="1"/>
    </row>
    <row r="19" spans="2:26" ht="15" thickBot="1" x14ac:dyDescent="0.35">
      <c r="B19" s="1" t="s">
        <v>2</v>
      </c>
      <c r="C19" s="1" t="s">
        <v>21</v>
      </c>
      <c r="D19" s="1" t="s">
        <v>4</v>
      </c>
      <c r="E19" s="1" t="s">
        <v>5</v>
      </c>
      <c r="F19" s="1" t="s">
        <v>4</v>
      </c>
      <c r="G19" s="1" t="s">
        <v>5</v>
      </c>
      <c r="H19" s="1" t="s">
        <v>4</v>
      </c>
      <c r="I19" s="1" t="s">
        <v>5</v>
      </c>
      <c r="J19" s="1" t="s">
        <v>4</v>
      </c>
      <c r="K19" s="1" t="s">
        <v>5</v>
      </c>
      <c r="N19" s="1" t="s">
        <v>2</v>
      </c>
      <c r="O19" s="1" t="s">
        <v>21</v>
      </c>
      <c r="P19" s="1" t="s">
        <v>4</v>
      </c>
      <c r="Q19" s="1" t="s">
        <v>5</v>
      </c>
      <c r="R19" s="1" t="s">
        <v>4</v>
      </c>
      <c r="S19" s="1" t="s">
        <v>5</v>
      </c>
      <c r="T19" s="1" t="s">
        <v>4</v>
      </c>
      <c r="U19" s="1" t="s">
        <v>5</v>
      </c>
      <c r="V19" s="1" t="s">
        <v>4</v>
      </c>
      <c r="W19" s="1" t="s">
        <v>5</v>
      </c>
    </row>
    <row r="20" spans="2:26" ht="18.600000000000001" customHeight="1" thickBot="1" x14ac:dyDescent="0.35">
      <c r="B20" s="1" t="s">
        <v>13</v>
      </c>
      <c r="C20" s="2">
        <v>30.5</v>
      </c>
      <c r="D20" s="6">
        <f>1-E20</f>
        <v>0.39839999999999998</v>
      </c>
      <c r="E20" s="6">
        <f>VLOOKUP(C20,Data!$B$4:$BM$1430,15,0)</f>
        <v>0.60160000000000002</v>
      </c>
      <c r="F20" s="3">
        <v>-149</v>
      </c>
      <c r="G20" s="3">
        <v>110</v>
      </c>
      <c r="H20" s="6">
        <f>IF(F20&lt;0,-F20/(-F20+100),100/(F20+100))</f>
        <v>0.59839357429718876</v>
      </c>
      <c r="I20" s="6">
        <f>IF(G20&lt;0,-G20/(-G20+100),100/(G20+100))</f>
        <v>0.47619047619047616</v>
      </c>
      <c r="J20" s="6">
        <f>D20-H20</f>
        <v>-0.19999357429718878</v>
      </c>
      <c r="K20" s="6">
        <f>E20-I20</f>
        <v>0.12540952380952386</v>
      </c>
      <c r="N20" s="1" t="s">
        <v>14</v>
      </c>
      <c r="O20" s="2">
        <v>4.5</v>
      </c>
      <c r="P20" s="6">
        <f>1-Q20</f>
        <v>0.44359999999999999</v>
      </c>
      <c r="Q20" s="6">
        <f>VLOOKUP(O20,Data!$B$4:$BM$1430,14,0)</f>
        <v>0.55640000000000001</v>
      </c>
      <c r="R20" s="3">
        <v>-112</v>
      </c>
      <c r="S20" s="3">
        <v>-112</v>
      </c>
      <c r="T20" s="6">
        <f>IF(R20&lt;0,-R20/(-R20+100),100/(R20+100))</f>
        <v>0.52830188679245282</v>
      </c>
      <c r="U20" s="6">
        <f>IF(S20&lt;0,-S20/(-S20+100),100/(S20+100))</f>
        <v>0.52830188679245282</v>
      </c>
      <c r="V20" s="6">
        <f>P20-T20</f>
        <v>-8.470188679245283E-2</v>
      </c>
      <c r="W20" s="6">
        <f>Q20-U20</f>
        <v>2.8098113207547182E-2</v>
      </c>
    </row>
    <row r="21" spans="2:26" ht="15" thickBot="1" x14ac:dyDescent="0.35"/>
    <row r="22" spans="2:26" ht="15" thickBot="1" x14ac:dyDescent="0.35">
      <c r="B22" s="1"/>
      <c r="C22" s="1" t="s">
        <v>10</v>
      </c>
      <c r="D22" s="1" t="s">
        <v>9</v>
      </c>
      <c r="E22" s="1"/>
      <c r="F22" s="1" t="s">
        <v>8</v>
      </c>
      <c r="G22" s="1"/>
      <c r="H22" s="1" t="s">
        <v>0</v>
      </c>
      <c r="I22" s="1"/>
      <c r="J22" s="1" t="s">
        <v>1</v>
      </c>
      <c r="K22" s="1"/>
      <c r="N22" s="1"/>
      <c r="O22" s="1" t="s">
        <v>10</v>
      </c>
      <c r="P22" s="1" t="s">
        <v>9</v>
      </c>
      <c r="Q22" s="1"/>
      <c r="R22" s="1" t="s">
        <v>8</v>
      </c>
      <c r="S22" s="1"/>
      <c r="T22" s="1" t="s">
        <v>0</v>
      </c>
      <c r="U22" s="1"/>
      <c r="V22" s="1" t="s">
        <v>1</v>
      </c>
      <c r="W22" s="1"/>
    </row>
    <row r="23" spans="2:26" ht="15" thickBot="1" x14ac:dyDescent="0.35">
      <c r="B23" s="1" t="s">
        <v>2</v>
      </c>
      <c r="C23" s="1" t="s">
        <v>16</v>
      </c>
      <c r="D23" s="1" t="s">
        <v>4</v>
      </c>
      <c r="E23" s="1" t="s">
        <v>5</v>
      </c>
      <c r="F23" s="1" t="s">
        <v>4</v>
      </c>
      <c r="G23" s="1" t="s">
        <v>5</v>
      </c>
      <c r="H23" s="1" t="s">
        <v>4</v>
      </c>
      <c r="I23" s="1" t="s">
        <v>5</v>
      </c>
      <c r="J23" s="1" t="s">
        <v>4</v>
      </c>
      <c r="K23" s="1" t="s">
        <v>5</v>
      </c>
      <c r="N23" s="1" t="s">
        <v>2</v>
      </c>
      <c r="O23" s="1" t="s">
        <v>16</v>
      </c>
      <c r="P23" s="1" t="s">
        <v>4</v>
      </c>
      <c r="Q23" s="1" t="s">
        <v>5</v>
      </c>
      <c r="R23" s="1" t="s">
        <v>4</v>
      </c>
      <c r="S23" s="1" t="s">
        <v>5</v>
      </c>
      <c r="T23" s="1" t="s">
        <v>4</v>
      </c>
      <c r="U23" s="1" t="s">
        <v>5</v>
      </c>
      <c r="V23" s="1" t="s">
        <v>4</v>
      </c>
      <c r="W23" s="1" t="s">
        <v>5</v>
      </c>
    </row>
    <row r="24" spans="2:26" ht="15" thickBot="1" x14ac:dyDescent="0.35">
      <c r="B24" s="1" t="s">
        <v>11</v>
      </c>
      <c r="C24" s="2">
        <v>12.5</v>
      </c>
      <c r="D24" s="6">
        <f>1-E24</f>
        <v>0.64134158303365885</v>
      </c>
      <c r="E24" s="6">
        <f>VLOOKUP(C24,Data!$B$4:$BM$1430,4,0)</f>
        <v>0.35865841696634115</v>
      </c>
      <c r="F24" s="3">
        <v>-126</v>
      </c>
      <c r="G24" s="3">
        <v>-102</v>
      </c>
      <c r="H24" s="6">
        <f>IF(F24&lt;0,-F24/(-F24+100),100/(F24+100))</f>
        <v>0.55752212389380529</v>
      </c>
      <c r="I24" s="6">
        <f>IF(G24&lt;0,-G24/(-G24+100),100/(G24+100))</f>
        <v>0.50495049504950495</v>
      </c>
      <c r="J24" s="6">
        <f>D24-H24</f>
        <v>8.3819459139853558E-2</v>
      </c>
      <c r="K24" s="6">
        <f>E24-I24</f>
        <v>-0.1462920780831638</v>
      </c>
      <c r="N24" s="1" t="s">
        <v>36</v>
      </c>
      <c r="O24" s="2">
        <v>15.5</v>
      </c>
      <c r="P24" s="6">
        <f>1-Q24</f>
        <v>0.54314495948473906</v>
      </c>
      <c r="Q24" s="6">
        <f>VLOOKUP(O24,Data!$B$4:$BM$1430,48,0)</f>
        <v>0.45685504051526088</v>
      </c>
      <c r="R24" s="3">
        <v>-118</v>
      </c>
      <c r="S24" s="3">
        <v>-108</v>
      </c>
      <c r="T24" s="6">
        <f>IF(R24&lt;0,-R24/(-R24+100),100/(R24+100))</f>
        <v>0.54128440366972475</v>
      </c>
      <c r="U24" s="6">
        <f>IF(S24&lt;0,-S24/(-S24+100),100/(S24+100))</f>
        <v>0.51923076923076927</v>
      </c>
      <c r="V24" s="6">
        <f>P24-T24</f>
        <v>1.8605558150143198E-3</v>
      </c>
      <c r="W24" s="6">
        <f>Q24-U24</f>
        <v>-6.2375728715508394E-2</v>
      </c>
    </row>
    <row r="25" spans="2:26" ht="15" thickBot="1" x14ac:dyDescent="0.35"/>
    <row r="26" spans="2:26" ht="15" thickBot="1" x14ac:dyDescent="0.35">
      <c r="B26" s="1"/>
      <c r="C26" s="1" t="s">
        <v>10</v>
      </c>
      <c r="D26" s="1" t="s">
        <v>9</v>
      </c>
      <c r="E26" s="1"/>
      <c r="F26" s="1" t="s">
        <v>8</v>
      </c>
      <c r="G26" s="1"/>
      <c r="H26" s="1" t="s">
        <v>0</v>
      </c>
      <c r="I26" s="1"/>
      <c r="J26" s="1" t="s">
        <v>1</v>
      </c>
      <c r="K26" s="1"/>
      <c r="N26" s="1"/>
      <c r="O26" s="1" t="s">
        <v>10</v>
      </c>
      <c r="P26" s="1" t="s">
        <v>9</v>
      </c>
      <c r="Q26" s="1"/>
      <c r="R26" s="1" t="s">
        <v>8</v>
      </c>
      <c r="S26" s="1"/>
      <c r="T26" s="1" t="s">
        <v>0</v>
      </c>
      <c r="U26" s="1"/>
      <c r="V26" s="1" t="s">
        <v>1</v>
      </c>
      <c r="W26" s="1"/>
    </row>
    <row r="27" spans="2:26" ht="15" thickBot="1" x14ac:dyDescent="0.35">
      <c r="B27" s="1" t="s">
        <v>2</v>
      </c>
      <c r="C27" s="1" t="s">
        <v>19</v>
      </c>
      <c r="D27" s="1" t="s">
        <v>4</v>
      </c>
      <c r="E27" s="1" t="s">
        <v>5</v>
      </c>
      <c r="F27" s="1" t="s">
        <v>4</v>
      </c>
      <c r="G27" s="1" t="s">
        <v>5</v>
      </c>
      <c r="H27" s="1" t="s">
        <v>4</v>
      </c>
      <c r="I27" s="1" t="s">
        <v>5</v>
      </c>
      <c r="J27" s="1" t="s">
        <v>4</v>
      </c>
      <c r="K27" s="1" t="s">
        <v>5</v>
      </c>
      <c r="N27" s="1" t="s">
        <v>2</v>
      </c>
      <c r="O27" s="1" t="s">
        <v>19</v>
      </c>
      <c r="P27" s="1" t="s">
        <v>4</v>
      </c>
      <c r="Q27" s="1" t="s">
        <v>5</v>
      </c>
      <c r="R27" s="1" t="s">
        <v>4</v>
      </c>
      <c r="S27" s="1" t="s">
        <v>5</v>
      </c>
      <c r="T27" s="1" t="s">
        <v>4</v>
      </c>
      <c r="U27" s="1" t="s">
        <v>5</v>
      </c>
      <c r="V27" s="1" t="s">
        <v>4</v>
      </c>
      <c r="W27" s="1" t="s">
        <v>5</v>
      </c>
    </row>
    <row r="28" spans="2:26" ht="15" thickBot="1" x14ac:dyDescent="0.35">
      <c r="B28" s="1" t="s">
        <v>11</v>
      </c>
      <c r="C28" s="2">
        <v>3.5</v>
      </c>
      <c r="D28" s="6">
        <f>1-E28</f>
        <v>0.41400000000000003</v>
      </c>
      <c r="E28" s="6">
        <f>VLOOKUP(C28,Data!$B$4:$BM$1430,5,0)</f>
        <v>0.58599999999999997</v>
      </c>
      <c r="F28" s="3">
        <v>115</v>
      </c>
      <c r="G28" s="3">
        <v>-143</v>
      </c>
      <c r="H28" s="6">
        <f>IF(F28&lt;0,-F28/(-F28+100),100/(F28+100))</f>
        <v>0.46511627906976744</v>
      </c>
      <c r="I28" s="6">
        <f>IF(G28&lt;0,-G28/(-G28+100),100/(G28+100))</f>
        <v>0.58847736625514402</v>
      </c>
      <c r="J28" s="6">
        <f>D28-H28</f>
        <v>-5.1116279069767401E-2</v>
      </c>
      <c r="K28" s="6">
        <f>E28-I28</f>
        <v>-2.4773662551440534E-3</v>
      </c>
      <c r="N28" s="1" t="s">
        <v>36</v>
      </c>
      <c r="O28" s="2">
        <v>3.5</v>
      </c>
      <c r="P28" s="6">
        <f>1-Q28</f>
        <v>0.4304</v>
      </c>
      <c r="Q28" s="6">
        <f>VLOOKUP(O28,Data!$B$4:$BM$1430,49,0)</f>
        <v>0.5696</v>
      </c>
      <c r="R28" s="3">
        <v>-139</v>
      </c>
      <c r="S28" s="3">
        <v>112</v>
      </c>
      <c r="T28" s="6">
        <f>IF(R28&lt;0,-R28/(-R28+100),100/(R28+100))</f>
        <v>0.58158995815899583</v>
      </c>
      <c r="U28" s="6">
        <f>IF(S28&lt;0,-S28/(-S28+100),100/(S28+100))</f>
        <v>0.47169811320754718</v>
      </c>
      <c r="V28" s="6">
        <f>P28-T28</f>
        <v>-0.15118995815899583</v>
      </c>
      <c r="W28" s="6">
        <f>Q28-U28</f>
        <v>9.7901886792452819E-2</v>
      </c>
    </row>
    <row r="29" spans="2:26" ht="15" thickBot="1" x14ac:dyDescent="0.35"/>
    <row r="30" spans="2:26" ht="15" thickBot="1" x14ac:dyDescent="0.35">
      <c r="B30" s="1"/>
      <c r="C30" s="1" t="s">
        <v>10</v>
      </c>
      <c r="D30" s="1" t="s">
        <v>9</v>
      </c>
      <c r="E30" s="1"/>
      <c r="F30" s="1" t="s">
        <v>8</v>
      </c>
      <c r="G30" s="1"/>
      <c r="H30" s="1" t="s">
        <v>0</v>
      </c>
      <c r="I30" s="1"/>
      <c r="J30" s="1" t="s">
        <v>1</v>
      </c>
      <c r="K30" s="1"/>
      <c r="N30" s="1"/>
      <c r="O30" s="1" t="s">
        <v>10</v>
      </c>
      <c r="P30" s="1" t="s">
        <v>9</v>
      </c>
      <c r="Q30" s="1"/>
      <c r="R30" s="1" t="s">
        <v>8</v>
      </c>
      <c r="S30" s="1"/>
      <c r="T30" s="1" t="s">
        <v>0</v>
      </c>
      <c r="U30" s="1"/>
      <c r="V30" s="1" t="s">
        <v>1</v>
      </c>
      <c r="W30" s="1"/>
    </row>
    <row r="31" spans="2:26" ht="15" thickBot="1" x14ac:dyDescent="0.35">
      <c r="B31" s="1" t="s">
        <v>2</v>
      </c>
      <c r="C31" s="1" t="s">
        <v>20</v>
      </c>
      <c r="D31" s="1" t="s">
        <v>4</v>
      </c>
      <c r="E31" s="1" t="s">
        <v>5</v>
      </c>
      <c r="F31" s="1" t="s">
        <v>4</v>
      </c>
      <c r="G31" s="1" t="s">
        <v>5</v>
      </c>
      <c r="H31" s="1" t="s">
        <v>4</v>
      </c>
      <c r="I31" s="1" t="s">
        <v>5</v>
      </c>
      <c r="J31" s="1" t="s">
        <v>4</v>
      </c>
      <c r="K31" s="1" t="s">
        <v>5</v>
      </c>
      <c r="N31" s="1" t="s">
        <v>2</v>
      </c>
      <c r="O31" s="1" t="s">
        <v>20</v>
      </c>
      <c r="P31" s="1" t="s">
        <v>4</v>
      </c>
      <c r="Q31" s="1" t="s">
        <v>5</v>
      </c>
      <c r="R31" s="1" t="s">
        <v>4</v>
      </c>
      <c r="S31" s="1" t="s">
        <v>5</v>
      </c>
      <c r="T31" s="1" t="s">
        <v>4</v>
      </c>
      <c r="U31" s="1" t="s">
        <v>5</v>
      </c>
      <c r="V31" s="1" t="s">
        <v>4</v>
      </c>
      <c r="W31" s="1" t="s">
        <v>5</v>
      </c>
      <c r="Z31">
        <f>1.9*7.8</f>
        <v>14.819999999999999</v>
      </c>
    </row>
    <row r="32" spans="2:26" ht="15" thickBot="1" x14ac:dyDescent="0.35">
      <c r="B32" s="1" t="s">
        <v>11</v>
      </c>
      <c r="C32" s="2">
        <v>13.5</v>
      </c>
      <c r="D32" s="6">
        <f>1-E32</f>
        <v>0.49439999999999995</v>
      </c>
      <c r="E32" s="6">
        <f>VLOOKUP(C32,Data!$B$4:$BM$1430,6,0)</f>
        <v>0.50560000000000005</v>
      </c>
      <c r="F32" s="3">
        <v>-112</v>
      </c>
      <c r="G32" s="3">
        <v>-112</v>
      </c>
      <c r="H32" s="6">
        <f>IF(F32&lt;0,-F32/(-F32+100),100/(F32+100))</f>
        <v>0.52830188679245282</v>
      </c>
      <c r="I32" s="6">
        <f>IF(G32&lt;0,-G32/(-G32+100),100/(G32+100))</f>
        <v>0.52830188679245282</v>
      </c>
      <c r="J32" s="6">
        <f>D32-H32</f>
        <v>-3.3901886792452873E-2</v>
      </c>
      <c r="K32" s="6">
        <f>E32-I32</f>
        <v>-2.2701886792452775E-2</v>
      </c>
      <c r="N32" s="1" t="s">
        <v>36</v>
      </c>
      <c r="O32" s="2">
        <v>18.5</v>
      </c>
      <c r="P32" s="6">
        <f>1-Q32</f>
        <v>0.51360000000000006</v>
      </c>
      <c r="Q32" s="6">
        <f>VLOOKUP(O32,Data!$B$4:$BM$1430,50,0)</f>
        <v>0.48639999999999994</v>
      </c>
      <c r="R32" s="3">
        <v>-112</v>
      </c>
      <c r="S32" s="3">
        <v>-112</v>
      </c>
      <c r="T32" s="6">
        <f>IF(R32&lt;0,-R32/(-R32+100),100/(R32+100))</f>
        <v>0.52830188679245282</v>
      </c>
      <c r="U32" s="6">
        <f>IF(S32&lt;0,-S32/(-S32+100),100/(S32+100))</f>
        <v>0.52830188679245282</v>
      </c>
      <c r="V32" s="6">
        <f>P32-T32</f>
        <v>-1.4701886792452767E-2</v>
      </c>
      <c r="W32" s="6">
        <f>Q32-U32</f>
        <v>-4.190188679245288E-2</v>
      </c>
    </row>
    <row r="33" spans="2:23" ht="15" thickBot="1" x14ac:dyDescent="0.35"/>
    <row r="34" spans="2:23" ht="15" thickBot="1" x14ac:dyDescent="0.35">
      <c r="B34" s="1"/>
      <c r="C34" s="1" t="s">
        <v>10</v>
      </c>
      <c r="D34" s="1" t="s">
        <v>9</v>
      </c>
      <c r="E34" s="1"/>
      <c r="F34" s="1" t="s">
        <v>8</v>
      </c>
      <c r="G34" s="1"/>
      <c r="H34" s="1" t="s">
        <v>0</v>
      </c>
      <c r="I34" s="1"/>
      <c r="J34" s="1" t="s">
        <v>1</v>
      </c>
      <c r="K34" s="1"/>
      <c r="N34" s="1"/>
      <c r="O34" s="1" t="s">
        <v>10</v>
      </c>
      <c r="P34" s="1" t="s">
        <v>9</v>
      </c>
      <c r="Q34" s="1"/>
      <c r="R34" s="1" t="s">
        <v>8</v>
      </c>
      <c r="S34" s="1"/>
      <c r="T34" s="1" t="s">
        <v>0</v>
      </c>
      <c r="U34" s="1"/>
      <c r="V34" s="1" t="s">
        <v>1</v>
      </c>
      <c r="W34" s="1"/>
    </row>
    <row r="35" spans="2:23" ht="15" thickBot="1" x14ac:dyDescent="0.35">
      <c r="B35" s="1" t="s">
        <v>2</v>
      </c>
      <c r="C35" s="1" t="s">
        <v>21</v>
      </c>
      <c r="D35" s="1" t="s">
        <v>4</v>
      </c>
      <c r="E35" s="1" t="s">
        <v>5</v>
      </c>
      <c r="F35" s="1" t="s">
        <v>4</v>
      </c>
      <c r="G35" s="1" t="s">
        <v>5</v>
      </c>
      <c r="H35" s="1" t="s">
        <v>4</v>
      </c>
      <c r="I35" s="1" t="s">
        <v>5</v>
      </c>
      <c r="J35" s="1" t="s">
        <v>4</v>
      </c>
      <c r="K35" s="1" t="s">
        <v>5</v>
      </c>
      <c r="N35" s="1" t="s">
        <v>2</v>
      </c>
      <c r="O35" s="1" t="s">
        <v>21</v>
      </c>
      <c r="P35" s="1" t="s">
        <v>4</v>
      </c>
      <c r="Q35" s="1" t="s">
        <v>5</v>
      </c>
      <c r="R35" s="1" t="s">
        <v>4</v>
      </c>
      <c r="S35" s="1" t="s">
        <v>5</v>
      </c>
      <c r="T35" s="1" t="s">
        <v>4</v>
      </c>
      <c r="U35" s="1" t="s">
        <v>5</v>
      </c>
      <c r="V35" s="1" t="s">
        <v>4</v>
      </c>
      <c r="W35" s="1" t="s">
        <v>5</v>
      </c>
    </row>
    <row r="36" spans="2:23" ht="15" thickBot="1" x14ac:dyDescent="0.35">
      <c r="B36" s="1" t="s">
        <v>11</v>
      </c>
      <c r="C36" s="2">
        <v>50.5</v>
      </c>
      <c r="D36" s="6">
        <f>1-E36</f>
        <v>0.49839999999999995</v>
      </c>
      <c r="E36" s="6">
        <f>VLOOKUP(C36,Data!$B$4:$BM$1430,7,0)</f>
        <v>0.50160000000000005</v>
      </c>
      <c r="F36" s="3">
        <v>-112</v>
      </c>
      <c r="G36" s="3">
        <v>-112</v>
      </c>
      <c r="H36" s="6">
        <f>IF(F36&lt;0,-F36/(-F36+100),100/(F36+100))</f>
        <v>0.52830188679245282</v>
      </c>
      <c r="I36" s="6">
        <f>IF(G36&lt;0,-G36/(-G36+100),100/(G36+100))</f>
        <v>0.52830188679245282</v>
      </c>
      <c r="J36" s="6">
        <f>D36-H36</f>
        <v>-2.990188679245287E-2</v>
      </c>
      <c r="K36" s="6">
        <f>E36-I36</f>
        <v>-2.6701886792452778E-2</v>
      </c>
      <c r="N36" s="1" t="s">
        <v>36</v>
      </c>
      <c r="O36" s="2">
        <v>77.5</v>
      </c>
      <c r="P36" s="6">
        <f>1-Q36</f>
        <v>0.41220000000000012</v>
      </c>
      <c r="Q36" s="6">
        <f>VLOOKUP(O36,Data!$B$4:$BM$1430,47,0)</f>
        <v>0.58779999999999988</v>
      </c>
      <c r="R36" s="3">
        <v>-102</v>
      </c>
      <c r="S36" s="3">
        <v>-124</v>
      </c>
      <c r="T36" s="6">
        <f>IF(R36&lt;0,-R36/(-R36+100),100/(R36+100))</f>
        <v>0.50495049504950495</v>
      </c>
      <c r="U36" s="6">
        <f>IF(S36&lt;0,-S36/(-S36+100),100/(S36+100))</f>
        <v>0.5535714285714286</v>
      </c>
      <c r="V36" s="6">
        <f>P36-T36</f>
        <v>-9.2750495049504833E-2</v>
      </c>
      <c r="W36" s="6">
        <f>Q36-U36</f>
        <v>3.4228571428571275E-2</v>
      </c>
    </row>
    <row r="37" spans="2:23" ht="15" thickBot="1" x14ac:dyDescent="0.35"/>
    <row r="38" spans="2:23" ht="15" thickBot="1" x14ac:dyDescent="0.35">
      <c r="B38" s="1"/>
      <c r="C38" s="1" t="s">
        <v>10</v>
      </c>
      <c r="D38" s="1" t="s">
        <v>9</v>
      </c>
      <c r="E38" s="1"/>
      <c r="F38" s="1" t="s">
        <v>8</v>
      </c>
      <c r="G38" s="1"/>
      <c r="H38" s="1" t="s">
        <v>0</v>
      </c>
      <c r="I38" s="1"/>
      <c r="J38" s="1" t="s">
        <v>1</v>
      </c>
      <c r="K38" s="1"/>
      <c r="N38" s="1"/>
      <c r="O38" s="1" t="s">
        <v>10</v>
      </c>
      <c r="P38" s="1" t="s">
        <v>9</v>
      </c>
      <c r="Q38" s="1"/>
      <c r="R38" s="1" t="s">
        <v>8</v>
      </c>
      <c r="S38" s="1"/>
      <c r="T38" s="1" t="s">
        <v>0</v>
      </c>
      <c r="U38" s="1"/>
      <c r="V38" s="1" t="s">
        <v>1</v>
      </c>
      <c r="W38" s="1"/>
    </row>
    <row r="39" spans="2:23" ht="15" thickBot="1" x14ac:dyDescent="0.35">
      <c r="B39" s="1" t="s">
        <v>2</v>
      </c>
      <c r="C39" s="1" t="s">
        <v>22</v>
      </c>
      <c r="D39" s="1" t="s">
        <v>4</v>
      </c>
      <c r="E39" s="1" t="s">
        <v>5</v>
      </c>
      <c r="F39" s="1" t="s">
        <v>4</v>
      </c>
      <c r="G39" s="1" t="s">
        <v>5</v>
      </c>
      <c r="H39" s="1" t="s">
        <v>4</v>
      </c>
      <c r="I39" s="1" t="s">
        <v>5</v>
      </c>
      <c r="J39" s="1" t="s">
        <v>4</v>
      </c>
      <c r="K39" s="1" t="s">
        <v>5</v>
      </c>
      <c r="N39" s="1" t="s">
        <v>2</v>
      </c>
      <c r="O39" s="1" t="s">
        <v>22</v>
      </c>
      <c r="P39" s="1" t="s">
        <v>4</v>
      </c>
      <c r="Q39" s="1" t="s">
        <v>5</v>
      </c>
      <c r="R39" s="1" t="s">
        <v>4</v>
      </c>
      <c r="S39" s="1" t="s">
        <v>5</v>
      </c>
      <c r="T39" s="1" t="s">
        <v>4</v>
      </c>
      <c r="U39" s="1" t="s">
        <v>5</v>
      </c>
      <c r="V39" s="1" t="s">
        <v>4</v>
      </c>
      <c r="W39" s="1" t="s">
        <v>5</v>
      </c>
    </row>
    <row r="40" spans="2:23" ht="15" thickBot="1" x14ac:dyDescent="0.35">
      <c r="B40" s="1" t="s">
        <v>11</v>
      </c>
      <c r="C40" s="2">
        <v>3.5</v>
      </c>
      <c r="D40" s="6">
        <f>1-E40</f>
        <v>0.5366900416903303</v>
      </c>
      <c r="E40" s="6">
        <f>VLOOKUP(C40,Data!$B$4:$BM$1430,17,0)</f>
        <v>0.4633099583096697</v>
      </c>
      <c r="F40" s="3">
        <v>-112</v>
      </c>
      <c r="G40" s="3">
        <v>-112</v>
      </c>
      <c r="H40" s="6">
        <f>IF(F40&lt;0,-F40/(-F40+100),100/(F40+100))</f>
        <v>0.52830188679245282</v>
      </c>
      <c r="I40" s="6">
        <f>IF(G40&lt;0,-G40/(-G40+100),100/(G40+100))</f>
        <v>0.52830188679245282</v>
      </c>
      <c r="J40" s="6">
        <f>D40-H40</f>
        <v>8.3881548978774756E-3</v>
      </c>
      <c r="K40" s="6">
        <f>E40-I40</f>
        <v>-6.4991928482783123E-2</v>
      </c>
      <c r="N40" s="1" t="s">
        <v>36</v>
      </c>
      <c r="O40" s="2">
        <v>1.5</v>
      </c>
      <c r="P40" s="6">
        <f>1-Q40</f>
        <v>0.55477627714752775</v>
      </c>
      <c r="Q40" s="6">
        <f>VLOOKUP(O40,Data!$B$4:$BM$1430,51,0)</f>
        <v>0.44522372285247225</v>
      </c>
      <c r="R40" s="3">
        <v>-134</v>
      </c>
      <c r="S40" s="3">
        <v>104</v>
      </c>
      <c r="T40" s="6">
        <f>IF(R40&lt;0,-R40/(-R40+100),100/(R40+100))</f>
        <v>0.57264957264957261</v>
      </c>
      <c r="U40" s="6">
        <f>IF(S40&lt;0,-S40/(-S40+100),100/(S40+100))</f>
        <v>0.49019607843137253</v>
      </c>
      <c r="V40" s="6">
        <f>P40-T40</f>
        <v>-1.7873295502044861E-2</v>
      </c>
      <c r="W40" s="6">
        <f>Q40-U40</f>
        <v>-4.497235557890028E-2</v>
      </c>
    </row>
    <row r="41" spans="2:23" ht="15" thickBot="1" x14ac:dyDescent="0.35"/>
    <row r="42" spans="2:23" ht="15" thickBot="1" x14ac:dyDescent="0.35">
      <c r="B42" s="1"/>
      <c r="C42" s="1" t="s">
        <v>10</v>
      </c>
      <c r="D42" s="1" t="s">
        <v>9</v>
      </c>
      <c r="E42" s="1"/>
      <c r="F42" s="1" t="s">
        <v>8</v>
      </c>
      <c r="G42" s="1"/>
      <c r="H42" s="1" t="s">
        <v>0</v>
      </c>
      <c r="I42" s="1"/>
      <c r="J42" s="1" t="s">
        <v>1</v>
      </c>
      <c r="K42" s="1"/>
      <c r="N42" s="1"/>
      <c r="O42" s="1" t="s">
        <v>10</v>
      </c>
      <c r="P42" s="1" t="s">
        <v>9</v>
      </c>
      <c r="Q42" s="1"/>
      <c r="R42" s="1" t="s">
        <v>8</v>
      </c>
      <c r="S42" s="1"/>
      <c r="T42" s="1" t="s">
        <v>0</v>
      </c>
      <c r="U42" s="1"/>
      <c r="V42" s="1" t="s">
        <v>1</v>
      </c>
      <c r="W42" s="1"/>
    </row>
    <row r="43" spans="2:23" ht="15" thickBot="1" x14ac:dyDescent="0.35">
      <c r="B43" s="1" t="s">
        <v>2</v>
      </c>
      <c r="C43" s="1" t="s">
        <v>3</v>
      </c>
      <c r="D43" s="1" t="s">
        <v>4</v>
      </c>
      <c r="E43" s="1" t="s">
        <v>5</v>
      </c>
      <c r="F43" s="1" t="s">
        <v>4</v>
      </c>
      <c r="G43" s="1" t="s">
        <v>5</v>
      </c>
      <c r="H43" s="1" t="s">
        <v>4</v>
      </c>
      <c r="I43" s="1" t="s">
        <v>5</v>
      </c>
      <c r="J43" s="1" t="s">
        <v>4</v>
      </c>
      <c r="K43" s="1" t="s">
        <v>5</v>
      </c>
      <c r="N43" s="1" t="s">
        <v>2</v>
      </c>
      <c r="O43" s="1" t="s">
        <v>3</v>
      </c>
      <c r="P43" s="1" t="s">
        <v>4</v>
      </c>
      <c r="Q43" s="1" t="s">
        <v>5</v>
      </c>
      <c r="R43" s="1" t="s">
        <v>4</v>
      </c>
      <c r="S43" s="1" t="s">
        <v>5</v>
      </c>
      <c r="T43" s="1" t="s">
        <v>4</v>
      </c>
      <c r="U43" s="1" t="s">
        <v>5</v>
      </c>
      <c r="V43" s="1" t="s">
        <v>4</v>
      </c>
      <c r="W43" s="1" t="s">
        <v>5</v>
      </c>
    </row>
    <row r="44" spans="2:23" ht="15" thickBot="1" x14ac:dyDescent="0.35">
      <c r="B44" s="1" t="s">
        <v>11</v>
      </c>
      <c r="C44" s="2">
        <v>28.5</v>
      </c>
      <c r="D44" s="6">
        <f>1-E44</f>
        <v>0.44520000000000004</v>
      </c>
      <c r="E44" s="6">
        <f>VLOOKUP(C44,Data!$B$4:$BM$1430,16,0)</f>
        <v>0.55479999999999996</v>
      </c>
      <c r="F44" s="3">
        <v>-112</v>
      </c>
      <c r="G44" s="3">
        <v>-112</v>
      </c>
      <c r="H44" s="6">
        <f>IF(F44&lt;0,-F44/(-F44+100),100/(F44+100))</f>
        <v>0.52830188679245282</v>
      </c>
      <c r="I44" s="6">
        <f>IF(G44&lt;0,-G44/(-G44+100),100/(G44+100))</f>
        <v>0.52830188679245282</v>
      </c>
      <c r="J44" s="6">
        <f>D44-H44</f>
        <v>-8.3101886792452784E-2</v>
      </c>
      <c r="K44" s="6">
        <f>E44-I44</f>
        <v>2.6498113207547136E-2</v>
      </c>
      <c r="N44" s="1" t="s">
        <v>36</v>
      </c>
      <c r="O44" s="2">
        <v>10.5</v>
      </c>
      <c r="P44" s="6">
        <f>1-Q44</f>
        <v>0.36580000000000001</v>
      </c>
      <c r="Q44" s="6">
        <f>VLOOKUP(O44,Data!$B$4:$BM$1430,52,0)</f>
        <v>0.63419999999999999</v>
      </c>
      <c r="R44" s="3">
        <v>-112</v>
      </c>
      <c r="S44" s="3">
        <v>-112</v>
      </c>
      <c r="T44" s="6">
        <f>IF(R44&lt;0,-R44/(-R44+100),100/(R44+100))</f>
        <v>0.52830188679245282</v>
      </c>
      <c r="U44" s="6">
        <f>IF(S44&lt;0,-S44/(-S44+100),100/(S44+100))</f>
        <v>0.52830188679245282</v>
      </c>
      <c r="V44" s="6">
        <f>P44-T44</f>
        <v>-0.16250188679245281</v>
      </c>
      <c r="W44" s="6">
        <f>Q44-U44</f>
        <v>0.10589811320754716</v>
      </c>
    </row>
    <row r="45" spans="2:23" ht="15" thickBot="1" x14ac:dyDescent="0.35"/>
    <row r="46" spans="2:23" ht="15" thickBot="1" x14ac:dyDescent="0.35">
      <c r="B46" s="1"/>
      <c r="C46" s="1" t="s">
        <v>10</v>
      </c>
      <c r="D46" s="1" t="s">
        <v>9</v>
      </c>
      <c r="E46" s="1"/>
      <c r="F46" s="1" t="s">
        <v>8</v>
      </c>
      <c r="G46" s="1"/>
      <c r="H46" s="1" t="s">
        <v>0</v>
      </c>
      <c r="I46" s="1"/>
      <c r="J46" s="1" t="s">
        <v>1</v>
      </c>
      <c r="K46" s="1"/>
      <c r="N46" s="1"/>
      <c r="O46" s="1" t="s">
        <v>10</v>
      </c>
      <c r="P46" s="1" t="s">
        <v>9</v>
      </c>
      <c r="Q46" s="1"/>
      <c r="R46" s="1" t="s">
        <v>8</v>
      </c>
      <c r="S46" s="1"/>
      <c r="T46" s="1" t="s">
        <v>0</v>
      </c>
      <c r="U46" s="1"/>
      <c r="V46" s="1" t="s">
        <v>1</v>
      </c>
      <c r="W46" s="1"/>
    </row>
    <row r="47" spans="2:23" ht="15" thickBot="1" x14ac:dyDescent="0.35">
      <c r="B47" s="1" t="s">
        <v>2</v>
      </c>
      <c r="C47" s="1" t="s">
        <v>23</v>
      </c>
      <c r="D47" s="1" t="s">
        <v>4</v>
      </c>
      <c r="E47" s="1" t="s">
        <v>5</v>
      </c>
      <c r="F47" s="1" t="s">
        <v>4</v>
      </c>
      <c r="G47" s="1" t="s">
        <v>5</v>
      </c>
      <c r="H47" s="1" t="s">
        <v>4</v>
      </c>
      <c r="I47" s="1" t="s">
        <v>5</v>
      </c>
      <c r="J47" s="1" t="s">
        <v>4</v>
      </c>
      <c r="K47" s="1" t="s">
        <v>5</v>
      </c>
      <c r="N47" s="1" t="s">
        <v>2</v>
      </c>
      <c r="O47" s="1" t="s">
        <v>22</v>
      </c>
      <c r="P47" s="1" t="s">
        <v>4</v>
      </c>
      <c r="Q47" s="1" t="s">
        <v>5</v>
      </c>
      <c r="R47" s="1" t="s">
        <v>4</v>
      </c>
      <c r="S47" s="1" t="s">
        <v>5</v>
      </c>
      <c r="T47" s="1" t="s">
        <v>4</v>
      </c>
      <c r="U47" s="1" t="s">
        <v>5</v>
      </c>
      <c r="V47" s="1" t="s">
        <v>4</v>
      </c>
      <c r="W47" s="1" t="s">
        <v>5</v>
      </c>
    </row>
    <row r="48" spans="2:23" ht="15" thickBot="1" x14ac:dyDescent="0.35">
      <c r="B48" s="1" t="s">
        <v>11</v>
      </c>
      <c r="C48" s="2">
        <v>13.5</v>
      </c>
      <c r="D48" s="6">
        <f>1-E48</f>
        <v>0.44580000000000009</v>
      </c>
      <c r="E48" s="6">
        <f>VLOOKUP(C48,Data!$B$4:$BM$1430,18,0)</f>
        <v>0.55419999999999991</v>
      </c>
      <c r="F48" s="3">
        <v>-126</v>
      </c>
      <c r="G48" s="3">
        <v>-102</v>
      </c>
      <c r="H48" s="6">
        <f>IF(F48&lt;0,-F48/(-F48+100),100/(F48+100))</f>
        <v>0.55752212389380529</v>
      </c>
      <c r="I48" s="6">
        <f>IF(G48&lt;0,-G48/(-G48+100),100/(G48+100))</f>
        <v>0.50495049504950495</v>
      </c>
      <c r="J48" s="6">
        <f>D48-H48</f>
        <v>-0.1117221238938052</v>
      </c>
      <c r="K48" s="6">
        <f>E48-I48</f>
        <v>4.924950495049496E-2</v>
      </c>
      <c r="N48" s="1" t="s">
        <v>17</v>
      </c>
      <c r="O48" s="2">
        <v>4.5</v>
      </c>
      <c r="P48" s="6">
        <f>1-Q48</f>
        <v>0.42569356670871605</v>
      </c>
      <c r="Q48" s="6">
        <f>VLOOKUP(O48,Data!$B$4:$BM$1430,26,0)</f>
        <v>0.57430643329128395</v>
      </c>
      <c r="R48" s="3">
        <v>-112</v>
      </c>
      <c r="S48" s="3">
        <v>-112</v>
      </c>
      <c r="T48" s="6">
        <f>IF(R48&lt;0,-R48/(-R48+100),100/(R48+100))</f>
        <v>0.52830188679245282</v>
      </c>
      <c r="U48" s="6">
        <f>IF(S48&lt;0,-S48/(-S48+100),100/(S48+100))</f>
        <v>0.52830188679245282</v>
      </c>
      <c r="V48" s="6">
        <f>P48-T48</f>
        <v>-0.10260832008373677</v>
      </c>
      <c r="W48" s="6">
        <f>Q48-U48</f>
        <v>4.6004546498831123E-2</v>
      </c>
    </row>
    <row r="49" spans="2:23" ht="15" thickBot="1" x14ac:dyDescent="0.35"/>
    <row r="50" spans="2:23" ht="15" thickBot="1" x14ac:dyDescent="0.35">
      <c r="B50" s="1"/>
      <c r="C50" s="1" t="s">
        <v>10</v>
      </c>
      <c r="D50" s="1" t="s">
        <v>9</v>
      </c>
      <c r="E50" s="1"/>
      <c r="F50" s="1" t="s">
        <v>8</v>
      </c>
      <c r="G50" s="1"/>
      <c r="H50" s="1" t="s">
        <v>0</v>
      </c>
      <c r="I50" s="1"/>
      <c r="J50" s="1" t="s">
        <v>1</v>
      </c>
      <c r="K50" s="1"/>
      <c r="N50" s="1"/>
      <c r="O50" s="1" t="s">
        <v>10</v>
      </c>
      <c r="P50" s="1" t="s">
        <v>9</v>
      </c>
      <c r="Q50" s="1"/>
      <c r="R50" s="1" t="s">
        <v>8</v>
      </c>
      <c r="S50" s="1"/>
      <c r="T50" s="1" t="s">
        <v>0</v>
      </c>
      <c r="U50" s="1"/>
      <c r="V50" s="1" t="s">
        <v>1</v>
      </c>
      <c r="W50" s="1"/>
    </row>
    <row r="51" spans="2:23" ht="15" thickBot="1" x14ac:dyDescent="0.35">
      <c r="B51" s="1" t="s">
        <v>2</v>
      </c>
      <c r="C51" s="1" t="s">
        <v>22</v>
      </c>
      <c r="D51" s="1" t="s">
        <v>4</v>
      </c>
      <c r="E51" s="1" t="s">
        <v>5</v>
      </c>
      <c r="F51" s="1" t="s">
        <v>4</v>
      </c>
      <c r="G51" s="1" t="s">
        <v>5</v>
      </c>
      <c r="H51" s="1" t="s">
        <v>4</v>
      </c>
      <c r="I51" s="1" t="s">
        <v>5</v>
      </c>
      <c r="J51" s="1" t="s">
        <v>4</v>
      </c>
      <c r="K51" s="1" t="s">
        <v>5</v>
      </c>
      <c r="N51" s="1" t="s">
        <v>2</v>
      </c>
      <c r="O51" s="1" t="s">
        <v>3</v>
      </c>
      <c r="P51" s="1" t="s">
        <v>4</v>
      </c>
      <c r="Q51" s="1" t="s">
        <v>5</v>
      </c>
      <c r="R51" s="1" t="s">
        <v>4</v>
      </c>
      <c r="S51" s="1" t="s">
        <v>5</v>
      </c>
      <c r="T51" s="1" t="s">
        <v>4</v>
      </c>
      <c r="U51" s="1" t="s">
        <v>5</v>
      </c>
      <c r="V51" s="1" t="s">
        <v>4</v>
      </c>
      <c r="W51" s="1" t="s">
        <v>5</v>
      </c>
    </row>
    <row r="52" spans="2:23" ht="15" thickBot="1" x14ac:dyDescent="0.35">
      <c r="B52" s="1" t="s">
        <v>27</v>
      </c>
      <c r="C52" s="2">
        <v>5.5</v>
      </c>
      <c r="D52" s="6">
        <f>1-E52</f>
        <v>0.43652660771192831</v>
      </c>
      <c r="E52" s="6">
        <f>VLOOKUP(C52,Data!$B$4:$BM$1430,20,0)</f>
        <v>0.56347339228807169</v>
      </c>
      <c r="F52" s="3">
        <v>-112</v>
      </c>
      <c r="G52" s="3">
        <v>-112</v>
      </c>
      <c r="H52" s="6">
        <f>IF(F52&lt;0,-F52/(-F52+100),100/(F52+100))</f>
        <v>0.52830188679245282</v>
      </c>
      <c r="I52" s="6">
        <f>IF(G52&lt;0,-G52/(-G52+100),100/(G52+100))</f>
        <v>0.52830188679245282</v>
      </c>
      <c r="J52" s="6">
        <f>D52-H52</f>
        <v>-9.1775279080524519E-2</v>
      </c>
      <c r="K52" s="6">
        <f>E52-I52</f>
        <v>3.5171505495618871E-2</v>
      </c>
      <c r="N52" s="1" t="s">
        <v>17</v>
      </c>
      <c r="O52" s="2">
        <v>54.5</v>
      </c>
      <c r="P52" s="6">
        <f>1-Q52</f>
        <v>0.47040000000000004</v>
      </c>
      <c r="Q52" s="6">
        <f>VLOOKUP(O52,Data!$B$4:$BM$1430,25,0)</f>
        <v>0.52959999999999996</v>
      </c>
      <c r="R52" s="3">
        <v>-112</v>
      </c>
      <c r="S52" s="3">
        <v>-112</v>
      </c>
      <c r="T52" s="6">
        <f>IF(R52&lt;0,-R52/(-R52+100),100/(R52+100))</f>
        <v>0.52830188679245282</v>
      </c>
      <c r="U52" s="6">
        <f>IF(S52&lt;0,-S52/(-S52+100),100/(S52+100))</f>
        <v>0.52830188679245282</v>
      </c>
      <c r="V52" s="6">
        <f>P52-T52</f>
        <v>-5.7901886792452784E-2</v>
      </c>
      <c r="W52" s="6">
        <f>Q52-U52</f>
        <v>1.2981132075471358E-3</v>
      </c>
    </row>
    <row r="53" spans="2:23" ht="15" thickBot="1" x14ac:dyDescent="0.35"/>
    <row r="54" spans="2:23" ht="15" thickBot="1" x14ac:dyDescent="0.35">
      <c r="B54" s="1"/>
      <c r="C54" s="1" t="s">
        <v>10</v>
      </c>
      <c r="D54" s="1" t="s">
        <v>9</v>
      </c>
      <c r="E54" s="1"/>
      <c r="F54" s="1" t="s">
        <v>8</v>
      </c>
      <c r="G54" s="1"/>
      <c r="H54" s="1" t="s">
        <v>0</v>
      </c>
      <c r="I54" s="1"/>
      <c r="J54" s="1" t="s">
        <v>1</v>
      </c>
      <c r="K54" s="1"/>
      <c r="N54" s="1"/>
      <c r="O54" s="1" t="s">
        <v>10</v>
      </c>
      <c r="P54" s="1" t="s">
        <v>9</v>
      </c>
      <c r="Q54" s="1"/>
      <c r="R54" s="1" t="s">
        <v>8</v>
      </c>
      <c r="S54" s="1"/>
      <c r="T54" s="1" t="s">
        <v>0</v>
      </c>
      <c r="U54" s="1"/>
      <c r="V54" s="1" t="s">
        <v>1</v>
      </c>
      <c r="W54" s="1"/>
    </row>
    <row r="55" spans="2:23" ht="15" thickBot="1" x14ac:dyDescent="0.35">
      <c r="B55" s="1" t="s">
        <v>2</v>
      </c>
      <c r="C55" s="1" t="s">
        <v>3</v>
      </c>
      <c r="D55" s="1" t="s">
        <v>4</v>
      </c>
      <c r="E55" s="1" t="s">
        <v>5</v>
      </c>
      <c r="F55" s="1" t="s">
        <v>4</v>
      </c>
      <c r="G55" s="1" t="s">
        <v>5</v>
      </c>
      <c r="H55" s="1" t="s">
        <v>4</v>
      </c>
      <c r="I55" s="1" t="s">
        <v>5</v>
      </c>
      <c r="J55" s="1" t="s">
        <v>4</v>
      </c>
      <c r="K55" s="1" t="s">
        <v>5</v>
      </c>
      <c r="N55" s="1" t="s">
        <v>2</v>
      </c>
      <c r="O55" s="1" t="s">
        <v>23</v>
      </c>
      <c r="P55" s="1" t="s">
        <v>4</v>
      </c>
      <c r="Q55" s="1" t="s">
        <v>5</v>
      </c>
      <c r="R55" s="1" t="s">
        <v>4</v>
      </c>
      <c r="S55" s="1" t="s">
        <v>5</v>
      </c>
      <c r="T55" s="1" t="s">
        <v>4</v>
      </c>
      <c r="U55" s="1" t="s">
        <v>5</v>
      </c>
      <c r="V55" s="1" t="s">
        <v>4</v>
      </c>
      <c r="W55" s="1" t="s">
        <v>5</v>
      </c>
    </row>
    <row r="56" spans="2:23" ht="15" thickBot="1" x14ac:dyDescent="0.35">
      <c r="B56" s="1" t="s">
        <v>27</v>
      </c>
      <c r="C56" s="2">
        <v>76.5</v>
      </c>
      <c r="D56" s="6">
        <f>1-E56</f>
        <v>0.45700000000000018</v>
      </c>
      <c r="E56" s="6">
        <f>VLOOKUP(C56,Data!$B$4:$BM$1430,19,0)</f>
        <v>0.54299999999999982</v>
      </c>
      <c r="F56" s="3">
        <v>-112</v>
      </c>
      <c r="G56" s="3">
        <v>-112</v>
      </c>
      <c r="H56" s="6">
        <f>IF(F56&lt;0,-F56/(-F56+100),100/(F56+100))</f>
        <v>0.52830188679245282</v>
      </c>
      <c r="I56" s="6">
        <f>IF(G56&lt;0,-G56/(-G56+100),100/(G56+100))</f>
        <v>0.52830188679245282</v>
      </c>
      <c r="J56" s="6">
        <f>D56-H56</f>
        <v>-7.130188679245264E-2</v>
      </c>
      <c r="K56" s="6">
        <f>E56-I56</f>
        <v>1.4698113207546992E-2</v>
      </c>
      <c r="N56" s="1" t="s">
        <v>17</v>
      </c>
      <c r="O56" s="2">
        <v>24.5</v>
      </c>
      <c r="P56" s="6">
        <f>1-Q56</f>
        <v>0.3952</v>
      </c>
      <c r="Q56" s="6">
        <f>VLOOKUP(O56,Data!$B$4:$BM$1430,27,0)</f>
        <v>0.6048</v>
      </c>
      <c r="R56" s="3">
        <v>-112</v>
      </c>
      <c r="S56" s="3">
        <v>-112</v>
      </c>
      <c r="T56" s="6">
        <f>IF(R56&lt;0,-R56/(-R56+100),100/(R56+100))</f>
        <v>0.52830188679245282</v>
      </c>
      <c r="U56" s="6">
        <f>IF(S56&lt;0,-S56/(-S56+100),100/(S56+100))</f>
        <v>0.52830188679245282</v>
      </c>
      <c r="V56" s="6">
        <f>P56-T56</f>
        <v>-0.13310188679245283</v>
      </c>
      <c r="W56" s="6">
        <f>Q56-U56</f>
        <v>7.649811320754718E-2</v>
      </c>
    </row>
    <row r="57" spans="2:23" ht="15" thickBot="1" x14ac:dyDescent="0.35"/>
    <row r="58" spans="2:23" ht="15" thickBot="1" x14ac:dyDescent="0.35">
      <c r="B58" s="1"/>
      <c r="C58" s="1" t="s">
        <v>10</v>
      </c>
      <c r="D58" s="1" t="s">
        <v>9</v>
      </c>
      <c r="E58" s="1"/>
      <c r="F58" s="1" t="s">
        <v>8</v>
      </c>
      <c r="G58" s="1"/>
      <c r="H58" s="1" t="s">
        <v>0</v>
      </c>
      <c r="I58" s="1"/>
      <c r="J58" s="1" t="s">
        <v>1</v>
      </c>
      <c r="K58" s="1"/>
      <c r="N58" s="1"/>
      <c r="O58" s="1" t="s">
        <v>10</v>
      </c>
      <c r="P58" s="1" t="s">
        <v>9</v>
      </c>
      <c r="Q58" s="1"/>
      <c r="R58" s="1" t="s">
        <v>8</v>
      </c>
      <c r="S58" s="1"/>
      <c r="T58" s="1" t="s">
        <v>0</v>
      </c>
      <c r="U58" s="1"/>
      <c r="V58" s="1" t="s">
        <v>1</v>
      </c>
      <c r="W58" s="1"/>
    </row>
    <row r="59" spans="2:23" ht="15" thickBot="1" x14ac:dyDescent="0.35">
      <c r="B59" s="1" t="s">
        <v>2</v>
      </c>
      <c r="C59" s="1" t="s">
        <v>23</v>
      </c>
      <c r="D59" s="1" t="s">
        <v>4</v>
      </c>
      <c r="E59" s="1" t="s">
        <v>5</v>
      </c>
      <c r="F59" s="1" t="s">
        <v>4</v>
      </c>
      <c r="G59" s="1" t="s">
        <v>5</v>
      </c>
      <c r="H59" s="1" t="s">
        <v>4</v>
      </c>
      <c r="I59" s="1" t="s">
        <v>5</v>
      </c>
      <c r="J59" s="1" t="s">
        <v>4</v>
      </c>
      <c r="K59" s="1" t="s">
        <v>5</v>
      </c>
      <c r="N59" s="1" t="s">
        <v>2</v>
      </c>
      <c r="O59" s="1" t="s">
        <v>22</v>
      </c>
      <c r="P59" s="1" t="s">
        <v>4</v>
      </c>
      <c r="Q59" s="1" t="s">
        <v>5</v>
      </c>
      <c r="R59" s="1" t="s">
        <v>4</v>
      </c>
      <c r="S59" s="1" t="s">
        <v>5</v>
      </c>
      <c r="T59" s="1" t="s">
        <v>4</v>
      </c>
      <c r="U59" s="1" t="s">
        <v>5</v>
      </c>
      <c r="V59" s="1" t="s">
        <v>4</v>
      </c>
      <c r="W59" s="1" t="s">
        <v>5</v>
      </c>
    </row>
    <row r="60" spans="2:23" ht="15" thickBot="1" x14ac:dyDescent="0.35">
      <c r="B60" s="1" t="s">
        <v>27</v>
      </c>
      <c r="C60" s="2">
        <v>27.5</v>
      </c>
      <c r="D60" s="6">
        <f>1-E60</f>
        <v>0.45560000000000012</v>
      </c>
      <c r="E60" s="6">
        <f>VLOOKUP(C60,Data!$B$4:$BM$1430,21,0)</f>
        <v>0.54439999999999988</v>
      </c>
      <c r="F60" s="3">
        <v>-108</v>
      </c>
      <c r="G60" s="3">
        <v>-118</v>
      </c>
      <c r="H60" s="6">
        <f>IF(F60&lt;0,-F60/(-F60+100),100/(F60+100))</f>
        <v>0.51923076923076927</v>
      </c>
      <c r="I60" s="6">
        <f>IF(G60&lt;0,-G60/(-G60+100),100/(G60+100))</f>
        <v>0.54128440366972475</v>
      </c>
      <c r="J60" s="6">
        <f>D60-H60</f>
        <v>-6.3630769230769157E-2</v>
      </c>
      <c r="K60" s="6">
        <f>E60-I60</f>
        <v>3.1155963302751388E-3</v>
      </c>
      <c r="N60" s="1" t="s">
        <v>18</v>
      </c>
      <c r="O60" s="2">
        <v>3.5</v>
      </c>
      <c r="P60" s="6">
        <f>1-Q60</f>
        <v>0.46552363741296432</v>
      </c>
      <c r="Q60" s="6">
        <f>VLOOKUP(O60,Data!$B$4:$BM$1430,29,0)</f>
        <v>0.53447636258703568</v>
      </c>
      <c r="R60" s="3">
        <v>-126</v>
      </c>
      <c r="S60" s="3">
        <v>-106</v>
      </c>
      <c r="T60" s="6">
        <f>IF(R60&lt;0,-R60/(-R60+100),100/(R60+100))</f>
        <v>0.55752212389380529</v>
      </c>
      <c r="U60" s="6">
        <f>IF(S60&lt;0,-S60/(-S60+100),100/(S60+100))</f>
        <v>0.5145631067961165</v>
      </c>
      <c r="V60" s="6">
        <f>P60-T60</f>
        <v>-9.1998486480840969E-2</v>
      </c>
      <c r="W60" s="6">
        <f>Q60-U60</f>
        <v>1.9913255790919182E-2</v>
      </c>
    </row>
    <row r="61" spans="2:23" ht="15" thickBot="1" x14ac:dyDescent="0.35"/>
    <row r="62" spans="2:23" ht="15" thickBot="1" x14ac:dyDescent="0.35">
      <c r="B62" s="1"/>
      <c r="C62" s="1" t="s">
        <v>10</v>
      </c>
      <c r="D62" s="1" t="s">
        <v>9</v>
      </c>
      <c r="E62" s="1"/>
      <c r="F62" s="1" t="s">
        <v>8</v>
      </c>
      <c r="G62" s="1"/>
      <c r="H62" s="1" t="s">
        <v>0</v>
      </c>
      <c r="I62" s="1"/>
      <c r="J62" s="1" t="s">
        <v>1</v>
      </c>
      <c r="K62" s="1"/>
      <c r="N62" s="1"/>
      <c r="O62" s="1" t="s">
        <v>10</v>
      </c>
      <c r="P62" s="1" t="s">
        <v>9</v>
      </c>
      <c r="Q62" s="1"/>
      <c r="R62" s="1" t="s">
        <v>8</v>
      </c>
      <c r="S62" s="1"/>
      <c r="T62" s="1" t="s">
        <v>0</v>
      </c>
      <c r="U62" s="1"/>
      <c r="V62" s="1" t="s">
        <v>1</v>
      </c>
      <c r="W62" s="1"/>
    </row>
    <row r="63" spans="2:23" ht="15" thickBot="1" x14ac:dyDescent="0.35">
      <c r="B63" s="1" t="s">
        <v>2</v>
      </c>
      <c r="C63" s="1" t="s">
        <v>22</v>
      </c>
      <c r="D63" s="1" t="s">
        <v>4</v>
      </c>
      <c r="E63" s="1" t="s">
        <v>5</v>
      </c>
      <c r="F63" s="1" t="s">
        <v>4</v>
      </c>
      <c r="G63" s="1" t="s">
        <v>5</v>
      </c>
      <c r="H63" s="1" t="s">
        <v>4</v>
      </c>
      <c r="I63" s="1" t="s">
        <v>5</v>
      </c>
      <c r="J63" s="1" t="s">
        <v>4</v>
      </c>
      <c r="K63" s="1" t="s">
        <v>5</v>
      </c>
      <c r="N63" s="1" t="s">
        <v>2</v>
      </c>
      <c r="O63" s="1" t="s">
        <v>3</v>
      </c>
      <c r="P63" s="1" t="s">
        <v>4</v>
      </c>
      <c r="Q63" s="1" t="s">
        <v>5</v>
      </c>
      <c r="R63" s="1" t="s">
        <v>4</v>
      </c>
      <c r="S63" s="1" t="s">
        <v>5</v>
      </c>
      <c r="T63" s="1" t="s">
        <v>4</v>
      </c>
      <c r="U63" s="1" t="s">
        <v>5</v>
      </c>
      <c r="V63" s="1" t="s">
        <v>4</v>
      </c>
      <c r="W63" s="1" t="s">
        <v>5</v>
      </c>
    </row>
    <row r="64" spans="2:23" ht="15" thickBot="1" x14ac:dyDescent="0.35">
      <c r="B64" s="1" t="s">
        <v>28</v>
      </c>
      <c r="C64" s="2">
        <v>3.5</v>
      </c>
      <c r="D64" s="6">
        <f>1-E64</f>
        <v>0.52855887928303735</v>
      </c>
      <c r="E64" s="6">
        <f>VLOOKUP(C64,Data!$B$4:$BM$1430,23,0)</f>
        <v>0.47144112071696265</v>
      </c>
      <c r="F64" s="3">
        <v>-126</v>
      </c>
      <c r="G64" s="3">
        <v>-106</v>
      </c>
      <c r="H64" s="6">
        <f>IF(F64&lt;0,-F64/(-F64+100),100/(F64+100))</f>
        <v>0.55752212389380529</v>
      </c>
      <c r="I64" s="6">
        <f>IF(G64&lt;0,-G64/(-G64+100),100/(G64+100))</f>
        <v>0.5145631067961165</v>
      </c>
      <c r="J64" s="6">
        <f>D64-H64</f>
        <v>-2.8963244610767935E-2</v>
      </c>
      <c r="K64" s="6">
        <f>E64-I64</f>
        <v>-4.3121986079153851E-2</v>
      </c>
      <c r="N64" s="1" t="s">
        <v>18</v>
      </c>
      <c r="O64" s="2">
        <v>41.5</v>
      </c>
      <c r="P64" s="6">
        <f>1-Q64</f>
        <v>0.46839999999999993</v>
      </c>
      <c r="Q64" s="6">
        <f>VLOOKUP(O64,Data!$B$4:$BM$1430,28,0)</f>
        <v>0.53160000000000007</v>
      </c>
      <c r="R64" s="3">
        <v>-112</v>
      </c>
      <c r="S64" s="3">
        <v>-112</v>
      </c>
      <c r="T64" s="6">
        <f>IF(R64&lt;0,-R64/(-R64+100),100/(R64+100))</f>
        <v>0.52830188679245282</v>
      </c>
      <c r="U64" s="6">
        <f>IF(S64&lt;0,-S64/(-S64+100),100/(S64+100))</f>
        <v>0.52830188679245282</v>
      </c>
      <c r="V64" s="6">
        <f>P64-T64</f>
        <v>-5.9901886792452896E-2</v>
      </c>
      <c r="W64" s="6">
        <f>Q64-U64</f>
        <v>3.2981132075472486E-3</v>
      </c>
    </row>
    <row r="65" spans="2:23" ht="15" thickBot="1" x14ac:dyDescent="0.35"/>
    <row r="66" spans="2:23" ht="15" thickBot="1" x14ac:dyDescent="0.35">
      <c r="B66" s="1"/>
      <c r="C66" s="1" t="s">
        <v>10</v>
      </c>
      <c r="D66" s="1" t="s">
        <v>9</v>
      </c>
      <c r="E66" s="1"/>
      <c r="F66" s="1" t="s">
        <v>8</v>
      </c>
      <c r="G66" s="1"/>
      <c r="H66" s="1" t="s">
        <v>0</v>
      </c>
      <c r="I66" s="1"/>
      <c r="J66" s="1" t="s">
        <v>1</v>
      </c>
      <c r="K66" s="1"/>
      <c r="N66" s="1"/>
      <c r="O66" s="1" t="s">
        <v>10</v>
      </c>
      <c r="P66" s="1" t="s">
        <v>9</v>
      </c>
      <c r="Q66" s="1"/>
      <c r="R66" s="1" t="s">
        <v>8</v>
      </c>
      <c r="S66" s="1"/>
      <c r="T66" s="1" t="s">
        <v>0</v>
      </c>
      <c r="U66" s="1"/>
      <c r="V66" s="1" t="s">
        <v>1</v>
      </c>
      <c r="W66" s="1"/>
    </row>
    <row r="67" spans="2:23" ht="15" thickBot="1" x14ac:dyDescent="0.35">
      <c r="B67" s="1" t="s">
        <v>2</v>
      </c>
      <c r="C67" s="1" t="s">
        <v>3</v>
      </c>
      <c r="D67" s="1" t="s">
        <v>4</v>
      </c>
      <c r="E67" s="1" t="s">
        <v>5</v>
      </c>
      <c r="F67" s="1" t="s">
        <v>4</v>
      </c>
      <c r="G67" s="1" t="s">
        <v>5</v>
      </c>
      <c r="H67" s="1" t="s">
        <v>4</v>
      </c>
      <c r="I67" s="1" t="s">
        <v>5</v>
      </c>
      <c r="J67" s="1" t="s">
        <v>4</v>
      </c>
      <c r="K67" s="1" t="s">
        <v>5</v>
      </c>
      <c r="N67" s="1" t="s">
        <v>2</v>
      </c>
      <c r="O67" s="1" t="s">
        <v>23</v>
      </c>
      <c r="P67" s="1" t="s">
        <v>4</v>
      </c>
      <c r="Q67" s="1" t="s">
        <v>5</v>
      </c>
      <c r="R67" s="1" t="s">
        <v>4</v>
      </c>
      <c r="S67" s="1" t="s">
        <v>5</v>
      </c>
      <c r="T67" s="1" t="s">
        <v>4</v>
      </c>
      <c r="U67" s="1" t="s">
        <v>5</v>
      </c>
      <c r="V67" s="1" t="s">
        <v>4</v>
      </c>
      <c r="W67" s="1" t="s">
        <v>5</v>
      </c>
    </row>
    <row r="68" spans="2:23" ht="15" thickBot="1" x14ac:dyDescent="0.35">
      <c r="B68" s="1" t="s">
        <v>28</v>
      </c>
      <c r="C68" s="2">
        <v>47.5</v>
      </c>
      <c r="D68" s="6">
        <f>1-E68</f>
        <v>0.47740000000000016</v>
      </c>
      <c r="E68" s="6">
        <f>VLOOKUP(C68,Data!$B$4:$BM$1430,22,0)</f>
        <v>0.52259999999999984</v>
      </c>
      <c r="F68" s="3">
        <v>-118</v>
      </c>
      <c r="G68" s="3">
        <v>-108</v>
      </c>
      <c r="H68" s="6">
        <f>IF(F68&lt;0,-F68/(-F68+100),100/(F68+100))</f>
        <v>0.54128440366972475</v>
      </c>
      <c r="I68" s="6">
        <f>IF(G68&lt;0,-G68/(-G68+100),100/(G68+100))</f>
        <v>0.51923076923076927</v>
      </c>
      <c r="J68" s="6">
        <f>D68-H68</f>
        <v>-6.3884403669724588E-2</v>
      </c>
      <c r="K68" s="6">
        <f>E68-I68</f>
        <v>3.369230769230569E-3</v>
      </c>
      <c r="N68" s="1" t="s">
        <v>18</v>
      </c>
      <c r="O68" s="2">
        <v>17.5</v>
      </c>
      <c r="P68" s="6">
        <f>1-Q68</f>
        <v>0.58499999999999996</v>
      </c>
      <c r="Q68" s="6">
        <f>VLOOKUP(O68,Data!$B$4:$BM$1430,30,0)</f>
        <v>0.41500000000000004</v>
      </c>
      <c r="R68" s="3">
        <v>-108</v>
      </c>
      <c r="S68" s="3">
        <v>-118</v>
      </c>
      <c r="T68" s="6">
        <f>IF(R68&lt;0,-R68/(-R68+100),100/(R68+100))</f>
        <v>0.51923076923076927</v>
      </c>
      <c r="U68" s="6">
        <f>IF(S68&lt;0,-S68/(-S68+100),100/(S68+100))</f>
        <v>0.54128440366972475</v>
      </c>
      <c r="V68" s="6">
        <f>P68-T68</f>
        <v>6.5769230769230691E-2</v>
      </c>
      <c r="W68" s="6">
        <f>Q68-U68</f>
        <v>-0.12628440366972471</v>
      </c>
    </row>
    <row r="69" spans="2:23" ht="15" thickBot="1" x14ac:dyDescent="0.35"/>
    <row r="70" spans="2:23" ht="15" thickBot="1" x14ac:dyDescent="0.35">
      <c r="B70" s="1"/>
      <c r="C70" s="1" t="s">
        <v>10</v>
      </c>
      <c r="D70" s="1" t="s">
        <v>9</v>
      </c>
      <c r="E70" s="1"/>
      <c r="F70" s="1" t="s">
        <v>8</v>
      </c>
      <c r="G70" s="1"/>
      <c r="H70" s="1" t="s">
        <v>0</v>
      </c>
      <c r="I70" s="1"/>
      <c r="J70" s="1" t="s">
        <v>1</v>
      </c>
      <c r="K70" s="1"/>
      <c r="N70" s="1"/>
      <c r="O70" s="1" t="s">
        <v>10</v>
      </c>
      <c r="P70" s="1" t="s">
        <v>9</v>
      </c>
      <c r="Q70" s="1"/>
      <c r="R70" s="1" t="s">
        <v>8</v>
      </c>
      <c r="S70" s="1"/>
      <c r="T70" s="1" t="s">
        <v>0</v>
      </c>
      <c r="U70" s="1"/>
      <c r="V70" s="1" t="s">
        <v>1</v>
      </c>
      <c r="W70" s="1"/>
    </row>
    <row r="71" spans="2:23" ht="15" thickBot="1" x14ac:dyDescent="0.35">
      <c r="B71" s="1" t="s">
        <v>2</v>
      </c>
      <c r="C71" s="1" t="s">
        <v>23</v>
      </c>
      <c r="D71" s="1" t="s">
        <v>4</v>
      </c>
      <c r="E71" s="1" t="s">
        <v>5</v>
      </c>
      <c r="F71" s="1" t="s">
        <v>4</v>
      </c>
      <c r="G71" s="1" t="s">
        <v>5</v>
      </c>
      <c r="H71" s="1" t="s">
        <v>4</v>
      </c>
      <c r="I71" s="1" t="s">
        <v>5</v>
      </c>
      <c r="J71" s="1" t="s">
        <v>4</v>
      </c>
      <c r="K71" s="1" t="s">
        <v>5</v>
      </c>
      <c r="N71" s="1" t="s">
        <v>2</v>
      </c>
      <c r="O71" s="1" t="s">
        <v>22</v>
      </c>
      <c r="P71" s="1" t="s">
        <v>4</v>
      </c>
      <c r="Q71" s="1" t="s">
        <v>5</v>
      </c>
      <c r="R71" s="1" t="s">
        <v>4</v>
      </c>
      <c r="S71" s="1" t="s">
        <v>5</v>
      </c>
      <c r="T71" s="1" t="s">
        <v>4</v>
      </c>
      <c r="U71" s="1" t="s">
        <v>5</v>
      </c>
      <c r="V71" s="1" t="s">
        <v>4</v>
      </c>
      <c r="W71" s="1" t="s">
        <v>5</v>
      </c>
    </row>
    <row r="72" spans="2:23" ht="15" thickBot="1" x14ac:dyDescent="0.35">
      <c r="B72" s="1" t="s">
        <v>28</v>
      </c>
      <c r="C72" s="2">
        <v>19.5</v>
      </c>
      <c r="D72" s="6">
        <f>1-E72</f>
        <v>0.55020000000000002</v>
      </c>
      <c r="E72" s="6">
        <f>VLOOKUP(C72,Data!$B$4:$BM$1430,24,0)</f>
        <v>0.44979999999999998</v>
      </c>
      <c r="F72" s="3">
        <v>-112</v>
      </c>
      <c r="G72" s="3">
        <v>-112</v>
      </c>
      <c r="H72" s="6">
        <f>IF(F72&lt;0,-F72/(-F72+100),100/(F72+100))</f>
        <v>0.52830188679245282</v>
      </c>
      <c r="I72" s="6">
        <f>IF(G72&lt;0,-G72/(-G72+100),100/(G72+100))</f>
        <v>0.52830188679245282</v>
      </c>
      <c r="J72" s="6">
        <f>D72-H72</f>
        <v>2.1898113207547198E-2</v>
      </c>
      <c r="K72" s="6">
        <f>E72-I72</f>
        <v>-7.8501886792452846E-2</v>
      </c>
      <c r="N72" s="1" t="s">
        <v>29</v>
      </c>
      <c r="O72" s="2">
        <v>5.5</v>
      </c>
      <c r="P72" s="6">
        <f>1-Q72</f>
        <v>0.55592524855262426</v>
      </c>
      <c r="Q72" s="6">
        <f>VLOOKUP(O72,Data!$B$4:$BM$1430,34,0)</f>
        <v>0.44407475144737574</v>
      </c>
      <c r="R72" s="3">
        <v>-164</v>
      </c>
      <c r="S72" s="3">
        <v>128</v>
      </c>
      <c r="T72" s="6">
        <f>IF(R72&lt;0,-R72/(-R72+100),100/(R72+100))</f>
        <v>0.62121212121212122</v>
      </c>
      <c r="U72" s="6">
        <f>IF(S72&lt;0,-S72/(-S72+100),100/(S72+100))</f>
        <v>0.43859649122807015</v>
      </c>
      <c r="V72" s="6">
        <f>P72-T72</f>
        <v>-6.5286872659496953E-2</v>
      </c>
      <c r="W72" s="6">
        <f>Q72-U72</f>
        <v>5.4782602193055863E-3</v>
      </c>
    </row>
    <row r="73" spans="2:23" ht="15" thickBot="1" x14ac:dyDescent="0.35"/>
    <row r="74" spans="2:23" ht="15" thickBot="1" x14ac:dyDescent="0.35">
      <c r="B74" s="1"/>
      <c r="C74" s="1" t="s">
        <v>10</v>
      </c>
      <c r="D74" s="1" t="s">
        <v>9</v>
      </c>
      <c r="E74" s="1"/>
      <c r="F74" s="1" t="s">
        <v>8</v>
      </c>
      <c r="G74" s="1"/>
      <c r="H74" s="1" t="s">
        <v>0</v>
      </c>
      <c r="I74" s="1"/>
      <c r="J74" s="1" t="s">
        <v>1</v>
      </c>
      <c r="K74" s="1"/>
      <c r="N74" s="1"/>
      <c r="O74" s="1" t="s">
        <v>10</v>
      </c>
      <c r="P74" s="1" t="s">
        <v>9</v>
      </c>
      <c r="Q74" s="1"/>
      <c r="R74" s="1" t="s">
        <v>8</v>
      </c>
      <c r="S74" s="1"/>
      <c r="T74" s="1" t="s">
        <v>0</v>
      </c>
      <c r="U74" s="1"/>
      <c r="V74" s="1" t="s">
        <v>1</v>
      </c>
      <c r="W74" s="1"/>
    </row>
    <row r="75" spans="2:23" ht="15" thickBot="1" x14ac:dyDescent="0.35">
      <c r="B75" s="1" t="s">
        <v>2</v>
      </c>
      <c r="C75" s="1" t="s">
        <v>22</v>
      </c>
      <c r="D75" s="1" t="s">
        <v>4</v>
      </c>
      <c r="E75" s="1" t="s">
        <v>5</v>
      </c>
      <c r="F75" s="1" t="s">
        <v>4</v>
      </c>
      <c r="G75" s="1" t="s">
        <v>5</v>
      </c>
      <c r="H75" s="1" t="s">
        <v>4</v>
      </c>
      <c r="I75" s="1" t="s">
        <v>5</v>
      </c>
      <c r="J75" s="1" t="s">
        <v>4</v>
      </c>
      <c r="K75" s="1" t="s">
        <v>5</v>
      </c>
      <c r="N75" s="1" t="s">
        <v>2</v>
      </c>
      <c r="O75" s="1" t="s">
        <v>3</v>
      </c>
      <c r="P75" s="1" t="s">
        <v>4</v>
      </c>
      <c r="Q75" s="1" t="s">
        <v>5</v>
      </c>
      <c r="R75" s="1" t="s">
        <v>4</v>
      </c>
      <c r="S75" s="1" t="s">
        <v>5</v>
      </c>
      <c r="T75" s="1" t="s">
        <v>4</v>
      </c>
      <c r="U75" s="1" t="s">
        <v>5</v>
      </c>
      <c r="V75" s="1" t="s">
        <v>4</v>
      </c>
      <c r="W75" s="1" t="s">
        <v>5</v>
      </c>
    </row>
    <row r="76" spans="2:23" ht="15" thickBot="1" x14ac:dyDescent="0.35">
      <c r="B76" s="1" t="s">
        <v>15</v>
      </c>
      <c r="C76" s="2">
        <v>6.5</v>
      </c>
      <c r="D76" s="6">
        <f>1-E76</f>
        <v>0.40012185863646521</v>
      </c>
      <c r="E76" s="6">
        <f>VLOOKUP(C76,Data!$B$4:$BM$1430,31,0)</f>
        <v>0.59987814136353479</v>
      </c>
      <c r="F76" s="3">
        <v>116</v>
      </c>
      <c r="G76" s="3">
        <v>-148</v>
      </c>
      <c r="H76" s="6">
        <f>IF(F76&lt;0,-F76/(-F76+100),100/(F76+100))</f>
        <v>0.46296296296296297</v>
      </c>
      <c r="I76" s="6">
        <f>IF(G76&lt;0,-G76/(-G76+100),100/(G76+100))</f>
        <v>0.59677419354838712</v>
      </c>
      <c r="J76" s="6">
        <f>D76-H76</f>
        <v>-6.2841104326497754E-2</v>
      </c>
      <c r="K76" s="6">
        <f>E76-I76</f>
        <v>3.1039478151476674E-3</v>
      </c>
      <c r="N76" s="1" t="s">
        <v>29</v>
      </c>
      <c r="O76" s="2">
        <v>72.5</v>
      </c>
      <c r="P76" s="6">
        <f>1-Q76</f>
        <v>0.4748</v>
      </c>
      <c r="Q76" s="6">
        <f>VLOOKUP(O76,Data!$B$4:$BM$1430,35,0)</f>
        <v>0.5252</v>
      </c>
      <c r="R76" s="3">
        <v>-108</v>
      </c>
      <c r="S76" s="3">
        <v>-118</v>
      </c>
      <c r="T76" s="6">
        <f>IF(R76&lt;0,-R76/(-R76+100),100/(R76+100))</f>
        <v>0.51923076923076927</v>
      </c>
      <c r="U76" s="6">
        <f>IF(S76&lt;0,-S76/(-S76+100),100/(S76+100))</f>
        <v>0.54128440366972475</v>
      </c>
      <c r="V76" s="6">
        <f>P76-T76</f>
        <v>-4.4430769230769274E-2</v>
      </c>
      <c r="W76" s="6">
        <f>Q76-U76</f>
        <v>-1.6084403669724745E-2</v>
      </c>
    </row>
    <row r="77" spans="2:23" ht="15" thickBot="1" x14ac:dyDescent="0.35"/>
    <row r="78" spans="2:23" ht="15" thickBot="1" x14ac:dyDescent="0.35">
      <c r="B78" s="1"/>
      <c r="C78" s="1" t="s">
        <v>10</v>
      </c>
      <c r="D78" s="1" t="s">
        <v>9</v>
      </c>
      <c r="E78" s="1"/>
      <c r="F78" s="1" t="s">
        <v>8</v>
      </c>
      <c r="G78" s="1"/>
      <c r="H78" s="1" t="s">
        <v>0</v>
      </c>
      <c r="I78" s="1"/>
      <c r="J78" s="1" t="s">
        <v>1</v>
      </c>
      <c r="K78" s="1"/>
      <c r="N78" s="1"/>
      <c r="O78" s="1" t="s">
        <v>10</v>
      </c>
      <c r="P78" s="1" t="s">
        <v>9</v>
      </c>
      <c r="Q78" s="1"/>
      <c r="R78" s="1" t="s">
        <v>8</v>
      </c>
      <c r="S78" s="1"/>
      <c r="T78" s="1" t="s">
        <v>0</v>
      </c>
      <c r="U78" s="1"/>
      <c r="V78" s="1" t="s">
        <v>1</v>
      </c>
      <c r="W78" s="1"/>
    </row>
    <row r="79" spans="2:23" ht="15" thickBot="1" x14ac:dyDescent="0.35">
      <c r="B79" s="1" t="s">
        <v>2</v>
      </c>
      <c r="C79" s="1" t="s">
        <v>3</v>
      </c>
      <c r="D79" s="1" t="s">
        <v>4</v>
      </c>
      <c r="E79" s="1" t="s">
        <v>5</v>
      </c>
      <c r="F79" s="1" t="s">
        <v>4</v>
      </c>
      <c r="G79" s="1" t="s">
        <v>5</v>
      </c>
      <c r="H79" s="1" t="s">
        <v>4</v>
      </c>
      <c r="I79" s="1" t="s">
        <v>5</v>
      </c>
      <c r="J79" s="1" t="s">
        <v>4</v>
      </c>
      <c r="K79" s="1" t="s">
        <v>5</v>
      </c>
      <c r="N79" s="1" t="s">
        <v>2</v>
      </c>
      <c r="O79" s="1" t="s">
        <v>23</v>
      </c>
      <c r="P79" s="1" t="s">
        <v>4</v>
      </c>
      <c r="Q79" s="1" t="s">
        <v>5</v>
      </c>
      <c r="R79" s="1" t="s">
        <v>4</v>
      </c>
      <c r="S79" s="1" t="s">
        <v>5</v>
      </c>
      <c r="T79" s="1" t="s">
        <v>4</v>
      </c>
      <c r="U79" s="1" t="s">
        <v>5</v>
      </c>
      <c r="V79" s="1" t="s">
        <v>4</v>
      </c>
      <c r="W79" s="1" t="s">
        <v>5</v>
      </c>
    </row>
    <row r="80" spans="2:23" ht="15" thickBot="1" x14ac:dyDescent="0.35">
      <c r="B80" s="1" t="s">
        <v>15</v>
      </c>
      <c r="C80" s="2">
        <v>74.5</v>
      </c>
      <c r="D80" s="6">
        <f>1-E80</f>
        <v>0.45839999999999992</v>
      </c>
      <c r="E80" s="6">
        <f>VLOOKUP(C80,Data!$B$4:$BM$1430,32,0)</f>
        <v>0.54160000000000008</v>
      </c>
      <c r="F80" s="3">
        <v>-112</v>
      </c>
      <c r="G80" s="3">
        <v>-112</v>
      </c>
      <c r="H80" s="6">
        <f>IF(F80&lt;0,-F80/(-F80+100),100/(F80+100))</f>
        <v>0.52830188679245282</v>
      </c>
      <c r="I80" s="6">
        <f>IF(G80&lt;0,-G80/(-G80+100),100/(G80+100))</f>
        <v>0.52830188679245282</v>
      </c>
      <c r="J80" s="6">
        <f>D80-H80</f>
        <v>-6.9901886792452905E-2</v>
      </c>
      <c r="K80" s="6">
        <f>E80-I80</f>
        <v>1.3298113207547257E-2</v>
      </c>
      <c r="N80" s="1" t="s">
        <v>29</v>
      </c>
      <c r="O80" s="2">
        <v>27.5</v>
      </c>
      <c r="P80" s="6">
        <f>1-Q80</f>
        <v>0.33760000000000001</v>
      </c>
      <c r="Q80" s="6">
        <f>VLOOKUP(O80,Data!$B$4:$BM$1430,36,0)</f>
        <v>0.66239999999999999</v>
      </c>
      <c r="R80" s="3">
        <v>-112</v>
      </c>
      <c r="S80" s="3">
        <v>-112</v>
      </c>
      <c r="T80" s="6">
        <f>IF(R80&lt;0,-R80/(-R80+100),100/(R80+100))</f>
        <v>0.52830188679245282</v>
      </c>
      <c r="U80" s="6">
        <f>IF(S80&lt;0,-S80/(-S80+100),100/(S80+100))</f>
        <v>0.52830188679245282</v>
      </c>
      <c r="V80" s="6">
        <f>P80-T80</f>
        <v>-0.19070188679245281</v>
      </c>
      <c r="W80" s="6">
        <f>Q80-U80</f>
        <v>0.13409811320754716</v>
      </c>
    </row>
    <row r="81" spans="2:23" ht="15" thickBot="1" x14ac:dyDescent="0.35"/>
    <row r="82" spans="2:23" ht="15" thickBot="1" x14ac:dyDescent="0.35">
      <c r="B82" s="1"/>
      <c r="C82" s="1" t="s">
        <v>10</v>
      </c>
      <c r="D82" s="1" t="s">
        <v>9</v>
      </c>
      <c r="E82" s="1"/>
      <c r="F82" s="1" t="s">
        <v>8</v>
      </c>
      <c r="G82" s="1"/>
      <c r="H82" s="1" t="s">
        <v>0</v>
      </c>
      <c r="I82" s="1"/>
      <c r="J82" s="1" t="s">
        <v>1</v>
      </c>
      <c r="K82" s="1"/>
      <c r="N82" s="1"/>
      <c r="O82" s="1" t="s">
        <v>10</v>
      </c>
      <c r="P82" s="1" t="s">
        <v>9</v>
      </c>
      <c r="Q82" s="1"/>
      <c r="R82" s="1" t="s">
        <v>8</v>
      </c>
      <c r="S82" s="1"/>
      <c r="T82" s="1" t="s">
        <v>0</v>
      </c>
      <c r="U82" s="1"/>
      <c r="V82" s="1" t="s">
        <v>1</v>
      </c>
      <c r="W82" s="1"/>
    </row>
    <row r="83" spans="2:23" ht="15" thickBot="1" x14ac:dyDescent="0.35">
      <c r="B83" s="1" t="s">
        <v>2</v>
      </c>
      <c r="C83" s="1" t="s">
        <v>23</v>
      </c>
      <c r="D83" s="1" t="s">
        <v>4</v>
      </c>
      <c r="E83" s="1" t="s">
        <v>5</v>
      </c>
      <c r="F83" s="1" t="s">
        <v>4</v>
      </c>
      <c r="G83" s="1" t="s">
        <v>5</v>
      </c>
      <c r="H83" s="1" t="s">
        <v>4</v>
      </c>
      <c r="I83" s="1" t="s">
        <v>5</v>
      </c>
      <c r="J83" s="1" t="s">
        <v>4</v>
      </c>
      <c r="K83" s="1" t="s">
        <v>5</v>
      </c>
      <c r="N83" s="1" t="s">
        <v>2</v>
      </c>
      <c r="O83" s="1" t="s">
        <v>22</v>
      </c>
      <c r="P83" s="1" t="s">
        <v>4</v>
      </c>
      <c r="Q83" s="1" t="s">
        <v>5</v>
      </c>
      <c r="R83" s="1" t="s">
        <v>4</v>
      </c>
      <c r="S83" s="1" t="s">
        <v>5</v>
      </c>
      <c r="T83" s="1" t="s">
        <v>4</v>
      </c>
      <c r="U83" s="1" t="s">
        <v>5</v>
      </c>
      <c r="V83" s="1" t="s">
        <v>4</v>
      </c>
      <c r="W83" s="1" t="s">
        <v>5</v>
      </c>
    </row>
    <row r="84" spans="2:23" ht="15" thickBot="1" x14ac:dyDescent="0.35">
      <c r="B84" s="1" t="s">
        <v>15</v>
      </c>
      <c r="C84" s="2">
        <v>21.5</v>
      </c>
      <c r="D84" s="6">
        <f>1-E84</f>
        <v>0.54100000000000004</v>
      </c>
      <c r="E84" s="6">
        <f>VLOOKUP(C84,Data!$B$4:$BM$1430,33,0)</f>
        <v>0.45899999999999996</v>
      </c>
      <c r="F84" s="3">
        <v>-108</v>
      </c>
      <c r="G84" s="3">
        <v>-118</v>
      </c>
      <c r="H84" s="6">
        <f>IF(F84&lt;0,-F84/(-F84+100),100/(F84+100))</f>
        <v>0.51923076923076927</v>
      </c>
      <c r="I84" s="6">
        <f>IF(G84&lt;0,-G84/(-G84+100),100/(G84+100))</f>
        <v>0.54128440366972475</v>
      </c>
      <c r="J84" s="6">
        <f>D84-H84</f>
        <v>2.1769230769230763E-2</v>
      </c>
      <c r="K84" s="6">
        <f>E84-I84</f>
        <v>-8.2284403669724782E-2</v>
      </c>
      <c r="N84" s="1" t="s">
        <v>31</v>
      </c>
      <c r="O84" s="2">
        <v>2.5</v>
      </c>
      <c r="P84" s="6">
        <f>1-Q84</f>
        <v>0.3314430963696533</v>
      </c>
      <c r="Q84" s="6">
        <f>VLOOKUP(O84,Data!$B$4:$BM$1430,40,0)</f>
        <v>0.6685569036303467</v>
      </c>
      <c r="R84" s="3">
        <v>125</v>
      </c>
      <c r="S84" s="3">
        <v>-175</v>
      </c>
      <c r="T84" s="6">
        <f>IF(R84&lt;0,-R84/(-R84+100),100/(R84+100))</f>
        <v>0.44444444444444442</v>
      </c>
      <c r="U84" s="6">
        <f>IF(S84&lt;0,-S84/(-S84+100),100/(S84+100))</f>
        <v>0.63636363636363635</v>
      </c>
      <c r="V84" s="6">
        <f>P84-T84</f>
        <v>-0.11300134807479112</v>
      </c>
      <c r="W84" s="6">
        <f>Q84-U84</f>
        <v>3.2193267266710346E-2</v>
      </c>
    </row>
    <row r="85" spans="2:23" ht="15" thickBot="1" x14ac:dyDescent="0.35"/>
    <row r="86" spans="2:23" ht="15" thickBot="1" x14ac:dyDescent="0.35">
      <c r="B86" s="1"/>
      <c r="C86" s="1" t="s">
        <v>10</v>
      </c>
      <c r="D86" s="1" t="s">
        <v>9</v>
      </c>
      <c r="E86" s="1"/>
      <c r="F86" s="1" t="s">
        <v>8</v>
      </c>
      <c r="G86" s="1"/>
      <c r="H86" s="1" t="s">
        <v>0</v>
      </c>
      <c r="I86" s="1"/>
      <c r="J86" s="1" t="s">
        <v>1</v>
      </c>
      <c r="K86" s="1"/>
      <c r="N86" s="1"/>
      <c r="O86" s="1" t="s">
        <v>10</v>
      </c>
      <c r="P86" s="1" t="s">
        <v>9</v>
      </c>
      <c r="Q86" s="1"/>
      <c r="R86" s="1" t="s">
        <v>8</v>
      </c>
      <c r="S86" s="1"/>
      <c r="T86" s="1" t="s">
        <v>0</v>
      </c>
      <c r="U86" s="1"/>
      <c r="V86" s="1" t="s">
        <v>1</v>
      </c>
      <c r="W86" s="1"/>
    </row>
    <row r="87" spans="2:23" ht="15" thickBot="1" x14ac:dyDescent="0.35">
      <c r="B87" s="1" t="s">
        <v>2</v>
      </c>
      <c r="C87" s="1" t="s">
        <v>22</v>
      </c>
      <c r="D87" s="1" t="s">
        <v>4</v>
      </c>
      <c r="E87" s="1" t="s">
        <v>5</v>
      </c>
      <c r="F87" s="1" t="s">
        <v>4</v>
      </c>
      <c r="G87" s="1" t="s">
        <v>5</v>
      </c>
      <c r="H87" s="1" t="s">
        <v>4</v>
      </c>
      <c r="I87" s="1" t="s">
        <v>5</v>
      </c>
      <c r="J87" s="1" t="s">
        <v>4</v>
      </c>
      <c r="K87" s="1" t="s">
        <v>5</v>
      </c>
      <c r="N87" s="1" t="s">
        <v>2</v>
      </c>
      <c r="O87" s="1" t="s">
        <v>3</v>
      </c>
      <c r="P87" s="1" t="s">
        <v>4</v>
      </c>
      <c r="Q87" s="1" t="s">
        <v>5</v>
      </c>
      <c r="R87" s="1" t="s">
        <v>4</v>
      </c>
      <c r="S87" s="1" t="s">
        <v>5</v>
      </c>
      <c r="T87" s="1" t="s">
        <v>4</v>
      </c>
      <c r="U87" s="1" t="s">
        <v>5</v>
      </c>
      <c r="V87" s="1" t="s">
        <v>4</v>
      </c>
      <c r="W87" s="1" t="s">
        <v>5</v>
      </c>
    </row>
    <row r="88" spans="2:23" ht="17.399999999999999" customHeight="1" thickBot="1" x14ac:dyDescent="0.35">
      <c r="B88" s="1" t="s">
        <v>30</v>
      </c>
      <c r="C88" s="2">
        <v>1.5</v>
      </c>
      <c r="D88" s="6">
        <f>1-E88</f>
        <v>0.48470522004622829</v>
      </c>
      <c r="E88" s="6">
        <f>VLOOKUP(C88,Data!$B$4:$BM$1430,38,0)</f>
        <v>0.51529477995377171</v>
      </c>
      <c r="F88" s="3">
        <v>-130</v>
      </c>
      <c r="G88" s="3">
        <v>102</v>
      </c>
      <c r="H88" s="6">
        <f>IF(F88&lt;0,-F88/(-F88+100),100/(F88+100))</f>
        <v>0.56521739130434778</v>
      </c>
      <c r="I88" s="6">
        <f>IF(G88&lt;0,-G88/(-G88+100),100/(G88+100))</f>
        <v>0.49504950495049505</v>
      </c>
      <c r="J88" s="6">
        <f>D88-H88</f>
        <v>-8.0512171258119491E-2</v>
      </c>
      <c r="K88" s="6">
        <f>E88-I88</f>
        <v>2.0245275003276664E-2</v>
      </c>
      <c r="N88" s="1" t="s">
        <v>31</v>
      </c>
      <c r="O88" s="2">
        <v>20.5</v>
      </c>
      <c r="P88" s="6">
        <f>1-Q88</f>
        <v>0.48439999999999994</v>
      </c>
      <c r="Q88" s="6">
        <f>VLOOKUP(O88,Data!$B$4:$BM$1430,39,0)</f>
        <v>0.51560000000000006</v>
      </c>
      <c r="R88" s="3">
        <v>-112</v>
      </c>
      <c r="S88" s="3">
        <v>-112</v>
      </c>
      <c r="T88" s="6">
        <f>IF(R88&lt;0,-R88/(-R88+100),100/(R88+100))</f>
        <v>0.52830188679245282</v>
      </c>
      <c r="U88" s="6">
        <f>IF(S88&lt;0,-S88/(-S88+100),100/(S88+100))</f>
        <v>0.52830188679245282</v>
      </c>
      <c r="V88" s="6">
        <f>P88-T88</f>
        <v>-4.3901886792452882E-2</v>
      </c>
      <c r="W88" s="6">
        <f>Q88-U88</f>
        <v>-1.2701886792452766E-2</v>
      </c>
    </row>
    <row r="89" spans="2:23" ht="15" thickBot="1" x14ac:dyDescent="0.35"/>
    <row r="90" spans="2:23" ht="15" thickBot="1" x14ac:dyDescent="0.35">
      <c r="B90" s="1"/>
      <c r="C90" s="1" t="s">
        <v>10</v>
      </c>
      <c r="D90" s="1" t="s">
        <v>9</v>
      </c>
      <c r="E90" s="1"/>
      <c r="F90" s="1" t="s">
        <v>8</v>
      </c>
      <c r="G90" s="1"/>
      <c r="H90" s="1" t="s">
        <v>0</v>
      </c>
      <c r="I90" s="1"/>
      <c r="J90" s="1" t="s">
        <v>1</v>
      </c>
      <c r="K90" s="1"/>
      <c r="N90" s="1"/>
      <c r="O90" s="1" t="s">
        <v>10</v>
      </c>
      <c r="P90" s="1" t="s">
        <v>9</v>
      </c>
      <c r="Q90" s="1"/>
      <c r="R90" s="1" t="s">
        <v>8</v>
      </c>
      <c r="S90" s="1"/>
      <c r="T90" s="1" t="s">
        <v>0</v>
      </c>
      <c r="U90" s="1"/>
      <c r="V90" s="1" t="s">
        <v>1</v>
      </c>
      <c r="W90" s="1"/>
    </row>
    <row r="91" spans="2:23" ht="15" thickBot="1" x14ac:dyDescent="0.35">
      <c r="B91" s="1" t="s">
        <v>2</v>
      </c>
      <c r="C91" s="1" t="s">
        <v>3</v>
      </c>
      <c r="D91" s="1" t="s">
        <v>4</v>
      </c>
      <c r="E91" s="1" t="s">
        <v>5</v>
      </c>
      <c r="F91" s="1" t="s">
        <v>4</v>
      </c>
      <c r="G91" s="1" t="s">
        <v>5</v>
      </c>
      <c r="H91" s="1" t="s">
        <v>4</v>
      </c>
      <c r="I91" s="1" t="s">
        <v>5</v>
      </c>
      <c r="J91" s="1" t="s">
        <v>4</v>
      </c>
      <c r="K91" s="1" t="s">
        <v>5</v>
      </c>
      <c r="N91" s="1" t="s">
        <v>2</v>
      </c>
      <c r="O91" s="1" t="s">
        <v>22</v>
      </c>
      <c r="P91" s="1" t="s">
        <v>4</v>
      </c>
      <c r="Q91" s="1" t="s">
        <v>5</v>
      </c>
      <c r="R91" s="1" t="s">
        <v>4</v>
      </c>
      <c r="S91" s="1" t="s">
        <v>5</v>
      </c>
      <c r="T91" s="1" t="s">
        <v>4</v>
      </c>
      <c r="U91" s="1" t="s">
        <v>5</v>
      </c>
      <c r="V91" s="1" t="s">
        <v>4</v>
      </c>
      <c r="W91" s="1" t="s">
        <v>5</v>
      </c>
    </row>
    <row r="92" spans="2:23" ht="17.399999999999999" customHeight="1" thickBot="1" x14ac:dyDescent="0.35">
      <c r="B92" s="1" t="s">
        <v>30</v>
      </c>
      <c r="C92" s="2">
        <v>20.5</v>
      </c>
      <c r="D92" s="6">
        <f>1-E92</f>
        <v>0.4171999999999999</v>
      </c>
      <c r="E92" s="6">
        <f>VLOOKUP(C92,Data!$B$4:$BM$1430,37,0)</f>
        <v>0.5828000000000001</v>
      </c>
      <c r="F92" s="3">
        <v>-112</v>
      </c>
      <c r="G92" s="3">
        <v>-112</v>
      </c>
      <c r="H92" s="6">
        <f>IF(F92&lt;0,-F92/(-F92+100),100/(F92+100))</f>
        <v>0.52830188679245282</v>
      </c>
      <c r="I92" s="6">
        <f>IF(G92&lt;0,-G92/(-G92+100),100/(G92+100))</f>
        <v>0.52830188679245282</v>
      </c>
      <c r="J92" s="6">
        <f>D92-H92</f>
        <v>-0.11110188679245292</v>
      </c>
      <c r="K92" s="6">
        <f>E92-I92</f>
        <v>5.4498113207547272E-2</v>
      </c>
      <c r="N92" s="1" t="s">
        <v>33</v>
      </c>
      <c r="O92" s="2">
        <v>1.5</v>
      </c>
      <c r="P92" s="6">
        <f>1-Q92</f>
        <v>0.35177935181652664</v>
      </c>
      <c r="Q92" s="6">
        <f>VLOOKUP(O92,Data!$B$4:$BM$1430,41,0)</f>
        <v>0.64822064818347336</v>
      </c>
      <c r="R92" s="3">
        <v>130</v>
      </c>
      <c r="S92" s="3">
        <v>-180</v>
      </c>
      <c r="T92" s="6">
        <f>IF(R92&lt;0,-R92/(-R92+100),100/(R92+100))</f>
        <v>0.43478260869565216</v>
      </c>
      <c r="U92" s="6">
        <f>IF(S92&lt;0,-S92/(-S92+100),100/(S92+100))</f>
        <v>0.6428571428571429</v>
      </c>
      <c r="V92" s="6">
        <f>P92-T92</f>
        <v>-8.300325687912552E-2</v>
      </c>
      <c r="W92" s="6">
        <f>Q92-U92</f>
        <v>5.3635053263304533E-3</v>
      </c>
    </row>
    <row r="93" spans="2:23" ht="15" thickBot="1" x14ac:dyDescent="0.35"/>
    <row r="94" spans="2:23" ht="15" thickBot="1" x14ac:dyDescent="0.35">
      <c r="B94" s="1"/>
      <c r="C94" s="1" t="s">
        <v>10</v>
      </c>
      <c r="D94" s="1" t="s">
        <v>9</v>
      </c>
      <c r="E94" s="1"/>
      <c r="F94" s="1" t="s">
        <v>8</v>
      </c>
      <c r="G94" s="1"/>
      <c r="H94" s="1" t="s">
        <v>0</v>
      </c>
      <c r="I94" s="1"/>
      <c r="J94" s="1" t="s">
        <v>1</v>
      </c>
      <c r="K94" s="1"/>
      <c r="N94" s="1"/>
      <c r="O94" s="1" t="s">
        <v>10</v>
      </c>
      <c r="P94" s="1" t="s">
        <v>9</v>
      </c>
      <c r="Q94" s="1"/>
      <c r="R94" s="1" t="s">
        <v>8</v>
      </c>
      <c r="S94" s="1"/>
      <c r="T94" s="1" t="s">
        <v>0</v>
      </c>
      <c r="U94" s="1"/>
      <c r="V94" s="1" t="s">
        <v>1</v>
      </c>
      <c r="W94" s="1"/>
    </row>
    <row r="95" spans="2:23" ht="15" thickBot="1" x14ac:dyDescent="0.35">
      <c r="B95" s="1" t="s">
        <v>2</v>
      </c>
      <c r="C95" s="1" t="s">
        <v>22</v>
      </c>
      <c r="D95" s="1" t="s">
        <v>4</v>
      </c>
      <c r="E95" s="1" t="s">
        <v>5</v>
      </c>
      <c r="F95" s="1" t="s">
        <v>4</v>
      </c>
      <c r="G95" s="1" t="s">
        <v>5</v>
      </c>
      <c r="H95" s="1" t="s">
        <v>4</v>
      </c>
      <c r="I95" s="1" t="s">
        <v>5</v>
      </c>
      <c r="J95" s="1" t="s">
        <v>4</v>
      </c>
      <c r="K95" s="1" t="s">
        <v>5</v>
      </c>
      <c r="N95" s="1" t="s">
        <v>2</v>
      </c>
      <c r="O95" s="1" t="s">
        <v>3</v>
      </c>
      <c r="P95" s="1" t="s">
        <v>4</v>
      </c>
      <c r="Q95" s="1" t="s">
        <v>5</v>
      </c>
      <c r="R95" s="1" t="s">
        <v>4</v>
      </c>
      <c r="S95" s="1" t="s">
        <v>5</v>
      </c>
      <c r="T95" s="1" t="s">
        <v>4</v>
      </c>
      <c r="U95" s="1" t="s">
        <v>5</v>
      </c>
      <c r="V95" s="1" t="s">
        <v>4</v>
      </c>
      <c r="W95" s="1" t="s">
        <v>5</v>
      </c>
    </row>
    <row r="96" spans="2:23" ht="15" thickBot="1" x14ac:dyDescent="0.35">
      <c r="B96" s="1" t="s">
        <v>32</v>
      </c>
      <c r="C96" s="2">
        <v>1.5</v>
      </c>
      <c r="D96" s="6">
        <f>1-E96</f>
        <v>0.47506905321389592</v>
      </c>
      <c r="E96" s="6">
        <f>VLOOKUP(C96,Data!$B$4:$BM$1430,43,0)</f>
        <v>0.52493094678610408</v>
      </c>
      <c r="F96" s="3">
        <v>102</v>
      </c>
      <c r="G96" s="3">
        <v>-130</v>
      </c>
      <c r="H96" s="6">
        <f>IF(F96&lt;0,-F96/(-F96+100),100/(F96+100))</f>
        <v>0.49504950495049505</v>
      </c>
      <c r="I96" s="6">
        <f>IF(G96&lt;0,-G96/(-G96+100),100/(G96+100))</f>
        <v>0.56521739130434778</v>
      </c>
      <c r="J96" s="6">
        <f>D96-H96</f>
        <v>-1.9980451736599125E-2</v>
      </c>
      <c r="K96" s="6">
        <f>E96-I96</f>
        <v>-4.0286444518243703E-2</v>
      </c>
      <c r="N96" s="1" t="s">
        <v>33</v>
      </c>
      <c r="O96" s="2">
        <v>12.5</v>
      </c>
      <c r="P96" s="6">
        <f>1-Q96</f>
        <v>0.46800000000000008</v>
      </c>
      <c r="Q96" s="6">
        <f>VLOOKUP(O96,Data!$B$4:$BM$1430,42,0)</f>
        <v>0.53199999999999992</v>
      </c>
      <c r="R96" s="3">
        <v>-112</v>
      </c>
      <c r="S96" s="3">
        <v>-112</v>
      </c>
      <c r="T96" s="6">
        <f>IF(R96&lt;0,-R96/(-R96+100),100/(R96+100))</f>
        <v>0.52830188679245282</v>
      </c>
      <c r="U96" s="6">
        <f>IF(S96&lt;0,-S96/(-S96+100),100/(S96+100))</f>
        <v>0.52830188679245282</v>
      </c>
      <c r="V96" s="6">
        <f>P96-T96</f>
        <v>-6.0301886792452741E-2</v>
      </c>
      <c r="W96" s="6">
        <f>Q96-U96</f>
        <v>3.6981132075470935E-3</v>
      </c>
    </row>
    <row r="97" spans="2:11" ht="15" thickBot="1" x14ac:dyDescent="0.35"/>
    <row r="98" spans="2:11" ht="15" thickBot="1" x14ac:dyDescent="0.35">
      <c r="B98" s="1"/>
      <c r="C98" s="1" t="s">
        <v>10</v>
      </c>
      <c r="D98" s="1" t="s">
        <v>9</v>
      </c>
      <c r="E98" s="1"/>
      <c r="F98" s="1" t="s">
        <v>8</v>
      </c>
      <c r="G98" s="1"/>
      <c r="H98" s="1" t="s">
        <v>0</v>
      </c>
      <c r="I98" s="1"/>
      <c r="J98" s="1" t="s">
        <v>1</v>
      </c>
      <c r="K98" s="1"/>
    </row>
    <row r="99" spans="2:11" ht="15" thickBot="1" x14ac:dyDescent="0.35">
      <c r="B99" s="1" t="s">
        <v>2</v>
      </c>
      <c r="C99" s="1" t="s">
        <v>3</v>
      </c>
      <c r="D99" s="1" t="s">
        <v>4</v>
      </c>
      <c r="E99" s="1" t="s">
        <v>5</v>
      </c>
      <c r="F99" s="1" t="s">
        <v>4</v>
      </c>
      <c r="G99" s="1" t="s">
        <v>5</v>
      </c>
      <c r="H99" s="1" t="s">
        <v>4</v>
      </c>
      <c r="I99" s="1" t="s">
        <v>5</v>
      </c>
      <c r="J99" s="1" t="s">
        <v>4</v>
      </c>
      <c r="K99" s="1" t="s">
        <v>5</v>
      </c>
    </row>
    <row r="100" spans="2:11" ht="15" thickBot="1" x14ac:dyDescent="0.35">
      <c r="B100" s="1" t="s">
        <v>32</v>
      </c>
      <c r="C100" s="2">
        <v>21.5</v>
      </c>
      <c r="D100" s="6">
        <f>1-E100</f>
        <v>0.43180000000000018</v>
      </c>
      <c r="E100" s="6">
        <f>VLOOKUP(C100,Data!$B$4:$BM$1430,44,0)</f>
        <v>0.56819999999999982</v>
      </c>
      <c r="F100" s="3">
        <v>-112</v>
      </c>
      <c r="G100" s="3">
        <v>-112</v>
      </c>
      <c r="H100" s="6">
        <f>IF(F100&lt;0,-F100/(-F100+100),100/(F100+100))</f>
        <v>0.52830188679245282</v>
      </c>
      <c r="I100" s="6">
        <f>IF(G100&lt;0,-G100/(-G100+100),100/(G100+100))</f>
        <v>0.52830188679245282</v>
      </c>
      <c r="J100" s="6">
        <f>D100-H100</f>
        <v>-9.650188679245264E-2</v>
      </c>
      <c r="K100" s="6">
        <f>E100-I100</f>
        <v>3.9898113207546992E-2</v>
      </c>
    </row>
    <row r="101" spans="2:11" ht="15" thickBot="1" x14ac:dyDescent="0.35"/>
    <row r="102" spans="2:11" ht="15" thickBot="1" x14ac:dyDescent="0.35">
      <c r="B102" s="1"/>
      <c r="C102" s="1" t="s">
        <v>10</v>
      </c>
      <c r="D102" s="1" t="s">
        <v>9</v>
      </c>
      <c r="E102" s="1"/>
      <c r="F102" s="1" t="s">
        <v>8</v>
      </c>
      <c r="G102" s="1"/>
      <c r="H102" s="1" t="s">
        <v>0</v>
      </c>
      <c r="I102" s="1"/>
      <c r="J102" s="1" t="s">
        <v>1</v>
      </c>
      <c r="K102" s="1"/>
    </row>
    <row r="103" spans="2:11" ht="15" thickBot="1" x14ac:dyDescent="0.35">
      <c r="B103" s="1" t="s">
        <v>2</v>
      </c>
      <c r="C103" s="1" t="s">
        <v>3</v>
      </c>
      <c r="D103" s="1" t="s">
        <v>4</v>
      </c>
      <c r="E103" s="1" t="s">
        <v>5</v>
      </c>
      <c r="F103" s="1" t="s">
        <v>4</v>
      </c>
      <c r="G103" s="1" t="s">
        <v>5</v>
      </c>
      <c r="H103" s="1" t="s">
        <v>4</v>
      </c>
      <c r="I103" s="1" t="s">
        <v>5</v>
      </c>
      <c r="J103" s="1" t="s">
        <v>4</v>
      </c>
      <c r="K103" s="1" t="s">
        <v>5</v>
      </c>
    </row>
    <row r="104" spans="2:11" ht="15" thickBot="1" x14ac:dyDescent="0.35">
      <c r="B104" s="1" t="s">
        <v>35</v>
      </c>
      <c r="C104" s="2">
        <v>7.5</v>
      </c>
      <c r="D104" s="6">
        <f>1-E104</f>
        <v>0.499</v>
      </c>
      <c r="E104" s="6">
        <f>VLOOKUP(C104,Data!$B$4:$BM$1430,46,0)</f>
        <v>0.501</v>
      </c>
      <c r="F104" s="3">
        <v>-112</v>
      </c>
      <c r="G104" s="3">
        <v>-112</v>
      </c>
      <c r="H104" s="6">
        <f>IF(F104&lt;0,-F104/(-F104+100),100/(F104+100))</f>
        <v>0.52830188679245282</v>
      </c>
      <c r="I104" s="6">
        <f>IF(G104&lt;0,-G104/(-G104+100),100/(G104+100))</f>
        <v>0.52830188679245282</v>
      </c>
      <c r="J104" s="6">
        <f>D104-H104</f>
        <v>-2.9301886792452825E-2</v>
      </c>
      <c r="K104" s="6">
        <f>E104-I104</f>
        <v>-2.7301886792452823E-2</v>
      </c>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E4D6D388-D26B-4883-AEED-7A678EA3652F}">
          <x14:formula1>
            <xm:f>Data!$B$4:$B$143</xm:f>
          </x14:formula1>
          <xm:sqref>C28 C40 C36 O8 O20 O16 C24 C32 C44 C48 C12 C20 C8 C16 C52 C56 C60 C64 C68 C72 C76 C80 C84 O48 O52 O56 O60 O64 O68 O72 O76 O80 C88 C92 O84 O88 C96 C100 O92 O96 C104 AA4 O28 O40 O36 O24 O32 O44</xm:sqref>
        </x14:dataValidation>
        <x14:dataValidation type="list" allowBlank="1" showInputMessage="1" showErrorMessage="1" xr:uid="{037A53D2-ED65-40F7-AC59-88AE8972052A}">
          <x14:formula1>
            <xm:f>Data!$B$4:$B$380</xm:f>
          </x14:formula1>
          <xm:sqref>O12</xm:sqref>
        </x14:dataValidation>
        <x14:dataValidation type="list" allowBlank="1" showInputMessage="1" showErrorMessage="1" xr:uid="{E8E66F2E-6097-4CDE-831D-DFDC8B7C8F02}">
          <x14:formula1>
            <xm:f>Data!$B$4:$B$432</xm:f>
          </x14:formula1>
          <xm:sqref>C4 O4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D124-01E5-42D7-88F6-28A2A7ABD1C9}">
  <dimension ref="B2:GJ634"/>
  <sheetViews>
    <sheetView topLeftCell="AE1" workbookViewId="0">
      <pane ySplit="2" topLeftCell="A3" activePane="bottomLeft" state="frozen"/>
      <selection pane="bottomLeft" activeCell="AU15" sqref="AU15"/>
    </sheetView>
  </sheetViews>
  <sheetFormatPr defaultRowHeight="14.4" x14ac:dyDescent="0.3"/>
  <cols>
    <col min="3" max="3" width="8.88671875" style="5"/>
    <col min="4" max="17" width="8.88671875" style="4"/>
    <col min="18" max="18" width="8.88671875" style="14"/>
    <col min="19" max="20" width="8.88671875" style="4"/>
    <col min="21" max="21" width="8.88671875" style="15"/>
    <col min="24" max="24" width="8.88671875" style="15"/>
    <col min="27" max="27" width="8.88671875" style="15"/>
    <col min="30" max="30" width="8.88671875" style="15"/>
  </cols>
  <sheetData>
    <row r="2" spans="2:192" x14ac:dyDescent="0.3">
      <c r="B2" s="7"/>
      <c r="C2" s="8">
        <v>2</v>
      </c>
      <c r="D2" s="8">
        <v>3</v>
      </c>
      <c r="E2" s="8">
        <v>4</v>
      </c>
      <c r="F2" s="8">
        <v>5</v>
      </c>
      <c r="G2" s="8">
        <v>6</v>
      </c>
      <c r="H2" s="8">
        <v>7</v>
      </c>
      <c r="I2" s="8">
        <v>8</v>
      </c>
      <c r="J2" s="8">
        <v>9</v>
      </c>
      <c r="K2" s="8">
        <v>10</v>
      </c>
      <c r="L2" s="8">
        <v>11</v>
      </c>
      <c r="M2" s="8">
        <v>12</v>
      </c>
      <c r="N2" s="8">
        <v>13</v>
      </c>
      <c r="O2" s="8">
        <v>14</v>
      </c>
      <c r="P2" s="8">
        <v>15</v>
      </c>
      <c r="Q2" s="8">
        <v>16</v>
      </c>
      <c r="R2" s="12">
        <v>17</v>
      </c>
      <c r="S2" s="8">
        <v>18</v>
      </c>
      <c r="T2" s="8">
        <v>19</v>
      </c>
      <c r="U2" s="12">
        <v>20</v>
      </c>
      <c r="V2" s="8">
        <v>21</v>
      </c>
      <c r="W2" s="8">
        <v>22</v>
      </c>
      <c r="X2" s="12">
        <v>23</v>
      </c>
      <c r="Y2" s="8">
        <v>24</v>
      </c>
      <c r="Z2" s="8">
        <v>25</v>
      </c>
      <c r="AA2" s="12">
        <v>26</v>
      </c>
      <c r="AB2" s="8">
        <v>27</v>
      </c>
      <c r="AC2" s="8">
        <v>28</v>
      </c>
      <c r="AD2" s="12">
        <v>29</v>
      </c>
      <c r="AE2" s="8">
        <v>30</v>
      </c>
      <c r="AF2" s="8">
        <v>31</v>
      </c>
      <c r="AG2" s="8">
        <v>32</v>
      </c>
      <c r="AH2" s="8">
        <v>33</v>
      </c>
      <c r="AI2" s="8">
        <v>34</v>
      </c>
      <c r="AJ2" s="8">
        <v>35</v>
      </c>
      <c r="AK2" s="8">
        <v>36</v>
      </c>
      <c r="AL2" s="8">
        <v>37</v>
      </c>
      <c r="AM2" s="8">
        <v>38</v>
      </c>
      <c r="AN2" s="8">
        <v>39</v>
      </c>
      <c r="AO2" s="8">
        <v>40</v>
      </c>
      <c r="AP2" s="8">
        <v>41</v>
      </c>
      <c r="AQ2" s="8">
        <v>42</v>
      </c>
      <c r="AR2" s="8">
        <v>43</v>
      </c>
      <c r="AS2" s="8">
        <v>44</v>
      </c>
      <c r="AT2" s="8">
        <v>45</v>
      </c>
      <c r="AU2" s="8">
        <v>46</v>
      </c>
      <c r="AV2" s="8">
        <v>47</v>
      </c>
      <c r="AW2" s="8">
        <v>48</v>
      </c>
      <c r="AX2" s="8">
        <v>49</v>
      </c>
      <c r="AY2" s="8">
        <v>50</v>
      </c>
      <c r="AZ2" s="8">
        <v>51</v>
      </c>
      <c r="BA2" s="8">
        <v>52</v>
      </c>
      <c r="BB2" s="8">
        <v>53</v>
      </c>
      <c r="BC2" s="8">
        <v>54</v>
      </c>
      <c r="BD2" s="8">
        <v>55</v>
      </c>
      <c r="BE2" s="8">
        <v>56</v>
      </c>
      <c r="BF2" s="8">
        <v>57</v>
      </c>
      <c r="BG2" s="8">
        <v>58</v>
      </c>
      <c r="BH2" s="8">
        <v>59</v>
      </c>
      <c r="BI2" s="8">
        <v>60</v>
      </c>
      <c r="BJ2" s="8">
        <v>61</v>
      </c>
      <c r="BK2" s="8">
        <v>62</v>
      </c>
      <c r="BL2" s="8">
        <v>63</v>
      </c>
      <c r="BM2" s="8">
        <v>64</v>
      </c>
      <c r="BN2" s="8">
        <v>65</v>
      </c>
      <c r="BO2" s="8">
        <v>66</v>
      </c>
      <c r="BP2" s="8">
        <v>67</v>
      </c>
      <c r="BQ2" s="8">
        <v>68</v>
      </c>
      <c r="BR2" s="8">
        <v>69</v>
      </c>
      <c r="BS2" s="8">
        <v>70</v>
      </c>
      <c r="BT2" s="8">
        <v>71</v>
      </c>
      <c r="BU2" s="8">
        <v>72</v>
      </c>
      <c r="BV2" s="8">
        <v>73</v>
      </c>
      <c r="BW2" s="8">
        <v>74</v>
      </c>
      <c r="BX2" s="8">
        <v>75</v>
      </c>
      <c r="BY2" s="8">
        <v>76</v>
      </c>
      <c r="BZ2" s="8">
        <v>77</v>
      </c>
      <c r="CA2" s="8">
        <v>78</v>
      </c>
      <c r="CB2" s="8">
        <v>79</v>
      </c>
      <c r="CC2" s="8">
        <v>80</v>
      </c>
      <c r="CD2" s="8">
        <v>81</v>
      </c>
      <c r="CE2" s="8">
        <v>82</v>
      </c>
      <c r="CF2" s="8">
        <v>83</v>
      </c>
      <c r="CG2" s="8">
        <v>84</v>
      </c>
      <c r="CH2" s="8">
        <v>85</v>
      </c>
      <c r="CI2" s="8">
        <v>86</v>
      </c>
      <c r="CJ2" s="8">
        <v>87</v>
      </c>
      <c r="CK2" s="8">
        <v>88</v>
      </c>
      <c r="CL2" s="8">
        <v>89</v>
      </c>
      <c r="CM2" s="8">
        <v>90</v>
      </c>
      <c r="CN2" s="8">
        <v>91</v>
      </c>
      <c r="CO2" s="8">
        <v>92</v>
      </c>
      <c r="CP2" s="8">
        <v>93</v>
      </c>
      <c r="CQ2" s="8">
        <v>94</v>
      </c>
      <c r="CR2" s="8">
        <v>95</v>
      </c>
      <c r="CS2" s="8">
        <v>96</v>
      </c>
      <c r="CT2" s="8">
        <v>97</v>
      </c>
      <c r="CU2" s="8">
        <v>98</v>
      </c>
      <c r="CV2" s="8">
        <v>99</v>
      </c>
      <c r="CW2" s="8">
        <v>100</v>
      </c>
      <c r="CX2" s="8">
        <v>101</v>
      </c>
      <c r="CY2" s="8">
        <v>102</v>
      </c>
      <c r="CZ2" s="8">
        <v>103</v>
      </c>
      <c r="DA2" s="8">
        <v>104</v>
      </c>
      <c r="DB2" s="8">
        <v>105</v>
      </c>
      <c r="DC2" s="8">
        <v>106</v>
      </c>
      <c r="DD2" s="8">
        <v>107</v>
      </c>
      <c r="DE2" s="8">
        <v>108</v>
      </c>
      <c r="DF2" s="8">
        <v>109</v>
      </c>
      <c r="DG2" s="8">
        <v>110</v>
      </c>
      <c r="DH2" s="8">
        <v>111</v>
      </c>
      <c r="DI2" s="8">
        <v>112</v>
      </c>
      <c r="DJ2" s="8">
        <v>113</v>
      </c>
      <c r="DK2" s="8">
        <v>114</v>
      </c>
      <c r="DL2" s="8">
        <v>115</v>
      </c>
      <c r="DM2" s="8">
        <v>116</v>
      </c>
    </row>
    <row r="3" spans="2:192" x14ac:dyDescent="0.3">
      <c r="B3" t="s">
        <v>6</v>
      </c>
      <c r="C3" s="5" t="s">
        <v>7</v>
      </c>
      <c r="D3" s="5" t="s">
        <v>7</v>
      </c>
      <c r="E3" s="5" t="s">
        <v>7</v>
      </c>
      <c r="F3" s="5" t="s">
        <v>7</v>
      </c>
      <c r="G3" s="5" t="s">
        <v>7</v>
      </c>
      <c r="H3" s="5" t="s">
        <v>7</v>
      </c>
      <c r="I3" s="5" t="s">
        <v>7</v>
      </c>
      <c r="J3" s="5" t="s">
        <v>7</v>
      </c>
      <c r="K3" s="5" t="s">
        <v>7</v>
      </c>
      <c r="L3" s="5" t="s">
        <v>7</v>
      </c>
      <c r="M3" s="5" t="s">
        <v>7</v>
      </c>
      <c r="N3" s="5" t="s">
        <v>7</v>
      </c>
      <c r="O3" s="5" t="s">
        <v>7</v>
      </c>
      <c r="P3" s="5" t="s">
        <v>7</v>
      </c>
      <c r="Q3" s="5" t="s">
        <v>7</v>
      </c>
      <c r="R3" s="14" t="s">
        <v>7</v>
      </c>
      <c r="S3" s="5" t="s">
        <v>7</v>
      </c>
      <c r="T3" s="5" t="s">
        <v>7</v>
      </c>
      <c r="U3" s="13" t="s">
        <v>7</v>
      </c>
      <c r="V3" s="5" t="s">
        <v>7</v>
      </c>
      <c r="W3" s="5" t="s">
        <v>7</v>
      </c>
      <c r="X3" s="13" t="s">
        <v>7</v>
      </c>
      <c r="Y3" s="5" t="s">
        <v>7</v>
      </c>
      <c r="Z3" s="5" t="s">
        <v>7</v>
      </c>
      <c r="AA3" s="13" t="s">
        <v>7</v>
      </c>
      <c r="AB3" s="5" t="s">
        <v>7</v>
      </c>
      <c r="AC3" s="5" t="s">
        <v>7</v>
      </c>
      <c r="AD3" s="13" t="s">
        <v>7</v>
      </c>
      <c r="AE3" s="5" t="s">
        <v>7</v>
      </c>
      <c r="AF3" s="5" t="s">
        <v>7</v>
      </c>
      <c r="AG3" s="5" t="s">
        <v>7</v>
      </c>
      <c r="AH3" s="5" t="s">
        <v>7</v>
      </c>
      <c r="AI3" s="5" t="s">
        <v>7</v>
      </c>
      <c r="AJ3" s="5" t="s">
        <v>7</v>
      </c>
      <c r="AK3" s="5" t="s">
        <v>7</v>
      </c>
      <c r="AL3" s="5" t="s">
        <v>7</v>
      </c>
      <c r="AM3" s="5" t="s">
        <v>7</v>
      </c>
      <c r="AN3" s="5" t="s">
        <v>7</v>
      </c>
      <c r="AO3" s="5" t="s">
        <v>7</v>
      </c>
      <c r="AP3" s="5" t="s">
        <v>7</v>
      </c>
      <c r="AQ3" s="5" t="s">
        <v>7</v>
      </c>
      <c r="AR3" s="5" t="s">
        <v>7</v>
      </c>
      <c r="AS3" s="5" t="s">
        <v>7</v>
      </c>
      <c r="AT3" s="5" t="s">
        <v>7</v>
      </c>
      <c r="AU3" s="5" t="s">
        <v>7</v>
      </c>
      <c r="AV3" s="5" t="s">
        <v>7</v>
      </c>
      <c r="AW3" s="5" t="s">
        <v>7</v>
      </c>
      <c r="AX3" s="5" t="s">
        <v>7</v>
      </c>
      <c r="AY3" s="5" t="s">
        <v>7</v>
      </c>
      <c r="AZ3" s="5" t="s">
        <v>7</v>
      </c>
      <c r="BA3" s="5" t="s">
        <v>7</v>
      </c>
      <c r="BB3" s="5" t="s">
        <v>7</v>
      </c>
      <c r="BC3" s="5" t="s">
        <v>7</v>
      </c>
      <c r="BD3" s="5" t="s">
        <v>7</v>
      </c>
      <c r="BE3" s="5" t="s">
        <v>7</v>
      </c>
      <c r="BF3" s="5" t="s">
        <v>7</v>
      </c>
      <c r="BG3" s="5" t="s">
        <v>7</v>
      </c>
      <c r="BH3" s="5" t="s">
        <v>7</v>
      </c>
      <c r="BI3" s="5" t="s">
        <v>7</v>
      </c>
      <c r="BJ3" s="5" t="s">
        <v>7</v>
      </c>
      <c r="BK3" s="5" t="s">
        <v>7</v>
      </c>
      <c r="BL3" s="5" t="s">
        <v>7</v>
      </c>
      <c r="BM3" s="5" t="s">
        <v>7</v>
      </c>
      <c r="BN3" s="5" t="s">
        <v>7</v>
      </c>
      <c r="BO3" s="5" t="s">
        <v>7</v>
      </c>
      <c r="BP3" s="5" t="s">
        <v>7</v>
      </c>
      <c r="BQ3" s="5" t="s">
        <v>7</v>
      </c>
      <c r="BR3" s="5" t="s">
        <v>7</v>
      </c>
      <c r="BS3" s="5" t="s">
        <v>7</v>
      </c>
      <c r="BT3" s="5" t="s">
        <v>7</v>
      </c>
      <c r="BU3" s="5" t="s">
        <v>7</v>
      </c>
      <c r="BV3" s="5" t="s">
        <v>7</v>
      </c>
      <c r="BW3" s="5" t="s">
        <v>7</v>
      </c>
      <c r="BX3" s="5" t="s">
        <v>7</v>
      </c>
      <c r="BY3" s="5" t="s">
        <v>7</v>
      </c>
      <c r="BZ3" s="5" t="s">
        <v>7</v>
      </c>
      <c r="CA3" s="5" t="s">
        <v>7</v>
      </c>
      <c r="CB3" s="5" t="s">
        <v>7</v>
      </c>
      <c r="CC3" s="5" t="s">
        <v>7</v>
      </c>
      <c r="CD3" s="5" t="s">
        <v>7</v>
      </c>
      <c r="CE3" s="5" t="s">
        <v>7</v>
      </c>
      <c r="CF3" s="5" t="s">
        <v>7</v>
      </c>
      <c r="CG3" s="5" t="s">
        <v>7</v>
      </c>
      <c r="CH3" s="5" t="s">
        <v>7</v>
      </c>
      <c r="CI3" s="5" t="s">
        <v>7</v>
      </c>
      <c r="CJ3" s="5" t="s">
        <v>7</v>
      </c>
      <c r="CK3" s="5" t="s">
        <v>7</v>
      </c>
      <c r="CL3" s="5" t="s">
        <v>7</v>
      </c>
      <c r="CM3" s="5" t="s">
        <v>7</v>
      </c>
      <c r="CN3" s="5" t="s">
        <v>7</v>
      </c>
      <c r="CO3" s="5" t="s">
        <v>7</v>
      </c>
      <c r="CP3" s="5" t="s">
        <v>7</v>
      </c>
      <c r="CQ3" s="5" t="s">
        <v>7</v>
      </c>
      <c r="CR3" s="5" t="s">
        <v>7</v>
      </c>
      <c r="CS3" s="5" t="s">
        <v>7</v>
      </c>
      <c r="CT3" s="5" t="s">
        <v>7</v>
      </c>
      <c r="CU3" s="5" t="s">
        <v>7</v>
      </c>
      <c r="CV3" s="5" t="s">
        <v>7</v>
      </c>
      <c r="CW3" s="5" t="s">
        <v>7</v>
      </c>
      <c r="CX3" s="5" t="s">
        <v>7</v>
      </c>
      <c r="CY3" s="5" t="s">
        <v>7</v>
      </c>
      <c r="CZ3" s="5" t="s">
        <v>7</v>
      </c>
      <c r="DA3" s="5" t="s">
        <v>7</v>
      </c>
      <c r="DB3" s="5" t="s">
        <v>7</v>
      </c>
      <c r="DC3" s="5" t="s">
        <v>7</v>
      </c>
      <c r="DD3" s="5" t="s">
        <v>7</v>
      </c>
      <c r="DE3" s="5" t="s">
        <v>7</v>
      </c>
      <c r="DF3" s="5" t="s">
        <v>7</v>
      </c>
      <c r="DG3" s="5" t="s">
        <v>7</v>
      </c>
      <c r="DH3" s="5" t="s">
        <v>7</v>
      </c>
      <c r="DI3" s="5" t="s">
        <v>7</v>
      </c>
      <c r="DJ3" s="5" t="s">
        <v>7</v>
      </c>
      <c r="DK3" s="5" t="s">
        <v>7</v>
      </c>
      <c r="DL3" s="5" t="s">
        <v>7</v>
      </c>
      <c r="DM3" s="5" t="s">
        <v>7</v>
      </c>
    </row>
    <row r="4" spans="2:192" x14ac:dyDescent="0.3">
      <c r="B4">
        <v>-3.5</v>
      </c>
      <c r="C4" s="5">
        <v>0</v>
      </c>
      <c r="D4" s="5">
        <v>0</v>
      </c>
      <c r="E4" s="5">
        <v>2.0000000000000001E-4</v>
      </c>
      <c r="F4" s="4">
        <v>2.9400000000000003E-2</v>
      </c>
      <c r="G4" s="4">
        <v>0</v>
      </c>
      <c r="H4" s="4">
        <v>4.0000000000000002E-4</v>
      </c>
      <c r="I4" s="4">
        <v>4.0000000000000002E-4</v>
      </c>
      <c r="J4" s="4">
        <v>0</v>
      </c>
      <c r="K4" s="4">
        <v>0</v>
      </c>
      <c r="L4" s="4">
        <v>0</v>
      </c>
      <c r="M4" s="4">
        <v>0</v>
      </c>
      <c r="N4" s="4">
        <v>0</v>
      </c>
      <c r="O4" s="4">
        <v>4.0000000000000002E-4</v>
      </c>
      <c r="P4" s="4">
        <v>0</v>
      </c>
      <c r="Q4" s="4">
        <v>2.0000000000000005E-3</v>
      </c>
      <c r="R4" s="14">
        <v>0</v>
      </c>
      <c r="S4" s="4">
        <v>0</v>
      </c>
      <c r="T4" s="4">
        <v>0</v>
      </c>
      <c r="U4" s="14">
        <v>0</v>
      </c>
      <c r="V4" s="4">
        <v>0</v>
      </c>
      <c r="W4" s="4">
        <v>0</v>
      </c>
      <c r="X4" s="14">
        <v>0</v>
      </c>
      <c r="Y4" s="4">
        <v>0</v>
      </c>
      <c r="Z4" s="4">
        <v>0</v>
      </c>
      <c r="AA4" s="14">
        <v>0</v>
      </c>
      <c r="AB4" s="4">
        <v>0</v>
      </c>
      <c r="AC4" s="4">
        <v>0</v>
      </c>
      <c r="AD4" s="14">
        <v>0</v>
      </c>
      <c r="AE4" s="4">
        <v>0</v>
      </c>
      <c r="AF4" s="4">
        <v>0</v>
      </c>
      <c r="AG4" s="4">
        <v>0</v>
      </c>
      <c r="AH4" s="4">
        <v>0</v>
      </c>
      <c r="AI4" s="4">
        <v>0</v>
      </c>
      <c r="AJ4" s="4">
        <v>0</v>
      </c>
      <c r="AK4" s="4">
        <v>0</v>
      </c>
      <c r="AL4" s="4">
        <v>1.8000000000000002E-3</v>
      </c>
      <c r="AM4" s="4"/>
      <c r="AN4" s="4">
        <v>1.8000000000000002E-3</v>
      </c>
      <c r="AO4" s="4"/>
      <c r="AP4" s="4"/>
      <c r="AQ4" s="4">
        <v>1.2000000000000001E-3</v>
      </c>
      <c r="AR4" s="4"/>
      <c r="AS4" s="4">
        <v>0</v>
      </c>
      <c r="AT4" s="4">
        <v>0</v>
      </c>
      <c r="AU4" s="4">
        <v>5.0000000000000001E-3</v>
      </c>
      <c r="AV4" s="4">
        <v>0</v>
      </c>
      <c r="AW4" s="4"/>
      <c r="AX4" s="4">
        <v>9.4000000000000004E-3</v>
      </c>
      <c r="AY4" s="4">
        <v>0</v>
      </c>
      <c r="AZ4" s="4"/>
      <c r="BA4" s="4">
        <v>0</v>
      </c>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row>
    <row r="5" spans="2:192" x14ac:dyDescent="0.3">
      <c r="B5">
        <v>-2.5</v>
      </c>
      <c r="C5" s="5">
        <v>0</v>
      </c>
      <c r="D5" s="5">
        <v>0</v>
      </c>
      <c r="E5" s="5">
        <v>0</v>
      </c>
      <c r="F5" s="4">
        <v>4.2400000000000007E-2</v>
      </c>
      <c r="G5" s="4">
        <v>0</v>
      </c>
      <c r="H5" s="4">
        <v>4.0000000000000002E-4</v>
      </c>
      <c r="I5" s="4">
        <v>4.0000000000000002E-4</v>
      </c>
      <c r="J5" s="4">
        <v>0</v>
      </c>
      <c r="K5" s="4">
        <v>0</v>
      </c>
      <c r="L5" s="4">
        <v>0</v>
      </c>
      <c r="M5" s="4">
        <v>0</v>
      </c>
      <c r="N5" s="4">
        <v>0</v>
      </c>
      <c r="O5" s="4">
        <v>3.2000000000000002E-3</v>
      </c>
      <c r="P5" s="4">
        <v>4.0000000000000002E-4</v>
      </c>
      <c r="Q5" s="4">
        <v>5.0000000000000001E-3</v>
      </c>
      <c r="R5" s="14">
        <v>0</v>
      </c>
      <c r="S5" s="4">
        <v>0</v>
      </c>
      <c r="T5" s="4">
        <v>0</v>
      </c>
      <c r="U5" s="14">
        <v>0</v>
      </c>
      <c r="V5" s="4">
        <v>0</v>
      </c>
      <c r="W5" s="4">
        <v>0</v>
      </c>
      <c r="X5" s="14">
        <v>0</v>
      </c>
      <c r="Y5" s="4">
        <v>0</v>
      </c>
      <c r="Z5" s="4">
        <v>0</v>
      </c>
      <c r="AA5" s="14">
        <v>0</v>
      </c>
      <c r="AB5" s="4">
        <v>0</v>
      </c>
      <c r="AC5" s="4">
        <v>2.0000000000000001E-4</v>
      </c>
      <c r="AD5" s="14">
        <v>0</v>
      </c>
      <c r="AE5" s="4">
        <v>0</v>
      </c>
      <c r="AF5" s="4">
        <v>0</v>
      </c>
      <c r="AG5" s="4">
        <v>0</v>
      </c>
      <c r="AH5" s="4">
        <v>0</v>
      </c>
      <c r="AI5" s="4">
        <v>0</v>
      </c>
      <c r="AJ5" s="4">
        <v>2.0000000000000001E-4</v>
      </c>
      <c r="AK5" s="4">
        <v>0</v>
      </c>
      <c r="AL5" s="4">
        <v>3.8000000000000004E-3</v>
      </c>
      <c r="AM5" s="4"/>
      <c r="AN5" s="4">
        <v>3.6000000000000003E-3</v>
      </c>
      <c r="AO5" s="4"/>
      <c r="AP5" s="4"/>
      <c r="AQ5" s="4">
        <v>4.0000000000000001E-3</v>
      </c>
      <c r="AR5" s="4"/>
      <c r="AS5" s="4">
        <v>2.4000000000000002E-3</v>
      </c>
      <c r="AT5" s="4">
        <v>0</v>
      </c>
      <c r="AU5" s="4">
        <v>5.1999999999999998E-3</v>
      </c>
      <c r="AV5" s="4">
        <v>0</v>
      </c>
      <c r="AW5" s="4"/>
      <c r="AX5" s="4">
        <v>1.3600000000000001E-2</v>
      </c>
      <c r="AY5" s="4">
        <v>0</v>
      </c>
      <c r="AZ5" s="4"/>
      <c r="BA5" s="4">
        <v>0</v>
      </c>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row>
    <row r="6" spans="2:192" x14ac:dyDescent="0.3">
      <c r="B6">
        <v>-1.5</v>
      </c>
      <c r="C6" s="5">
        <v>0</v>
      </c>
      <c r="D6" s="5">
        <v>0</v>
      </c>
      <c r="E6" s="5">
        <v>0</v>
      </c>
      <c r="F6" s="4">
        <v>6.2400000000000004E-2</v>
      </c>
      <c r="G6" s="4">
        <v>0</v>
      </c>
      <c r="H6" s="4">
        <v>4.0000000000000002E-4</v>
      </c>
      <c r="I6" s="4">
        <v>4.0000000000000002E-4</v>
      </c>
      <c r="J6" s="4">
        <v>0</v>
      </c>
      <c r="K6" s="4">
        <v>0</v>
      </c>
      <c r="L6" s="4">
        <v>0</v>
      </c>
      <c r="M6" s="4">
        <v>0</v>
      </c>
      <c r="N6" s="4">
        <v>0</v>
      </c>
      <c r="O6" s="4">
        <v>1.4200000000000001E-2</v>
      </c>
      <c r="P6" s="4">
        <v>3.2000000000000006E-3</v>
      </c>
      <c r="Q6" s="4">
        <v>7.4000000000000003E-3</v>
      </c>
      <c r="R6" s="14">
        <v>0</v>
      </c>
      <c r="S6" s="4">
        <v>0</v>
      </c>
      <c r="T6" s="4">
        <v>0</v>
      </c>
      <c r="U6" s="14">
        <v>0</v>
      </c>
      <c r="V6" s="4">
        <v>0</v>
      </c>
      <c r="W6" s="4">
        <v>1E-3</v>
      </c>
      <c r="X6" s="14">
        <v>0</v>
      </c>
      <c r="Y6" s="4">
        <v>0</v>
      </c>
      <c r="Z6" s="4">
        <v>6.0000000000000006E-4</v>
      </c>
      <c r="AA6" s="14">
        <v>0</v>
      </c>
      <c r="AB6" s="4">
        <v>0</v>
      </c>
      <c r="AC6" s="4">
        <v>1.4000000000000002E-3</v>
      </c>
      <c r="AD6" s="14">
        <v>0</v>
      </c>
      <c r="AE6" s="4">
        <v>0</v>
      </c>
      <c r="AF6" s="4">
        <v>0</v>
      </c>
      <c r="AG6" s="4">
        <v>0</v>
      </c>
      <c r="AH6" s="4">
        <v>0</v>
      </c>
      <c r="AI6" s="4">
        <v>0</v>
      </c>
      <c r="AJ6" s="4">
        <v>2.0000000000000001E-4</v>
      </c>
      <c r="AK6" s="4">
        <v>0</v>
      </c>
      <c r="AL6" s="4">
        <v>4.0000000000000001E-3</v>
      </c>
      <c r="AM6" s="4"/>
      <c r="AN6" s="4">
        <v>4.2000000000000006E-3</v>
      </c>
      <c r="AO6" s="4"/>
      <c r="AP6" s="4"/>
      <c r="AQ6" s="4">
        <v>4.4000000000000003E-3</v>
      </c>
      <c r="AR6" s="4"/>
      <c r="AS6" s="4">
        <v>5.000000000000001E-3</v>
      </c>
      <c r="AT6" s="4">
        <v>0</v>
      </c>
      <c r="AU6" s="4">
        <v>5.1999999999999998E-3</v>
      </c>
      <c r="AV6" s="4">
        <v>0</v>
      </c>
      <c r="AW6" s="4"/>
      <c r="AX6" s="4">
        <v>3.7999999999999999E-2</v>
      </c>
      <c r="AY6" s="4">
        <v>0</v>
      </c>
      <c r="AZ6" s="4"/>
      <c r="BA6" s="4">
        <v>0</v>
      </c>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row>
    <row r="7" spans="2:192" x14ac:dyDescent="0.3">
      <c r="B7">
        <v>-0.5</v>
      </c>
      <c r="C7" s="5">
        <v>0</v>
      </c>
      <c r="D7" s="5">
        <v>0</v>
      </c>
      <c r="E7" s="5">
        <v>2.0000000000000001E-4</v>
      </c>
      <c r="F7" s="4">
        <v>0.1086</v>
      </c>
      <c r="G7" s="4">
        <v>0</v>
      </c>
      <c r="H7" s="4">
        <v>6.0000000000000006E-4</v>
      </c>
      <c r="I7" s="4">
        <v>4.0000000000000002E-4</v>
      </c>
      <c r="J7" s="4">
        <v>0</v>
      </c>
      <c r="K7" s="4">
        <v>0</v>
      </c>
      <c r="L7" s="4">
        <v>0</v>
      </c>
      <c r="M7" s="4">
        <v>0</v>
      </c>
      <c r="N7" s="4">
        <v>0</v>
      </c>
      <c r="O7" s="4">
        <v>4.6800000000000008E-2</v>
      </c>
      <c r="P7" s="11">
        <v>7.8000000000000005E-3</v>
      </c>
      <c r="Q7" s="11">
        <v>1.04E-2</v>
      </c>
      <c r="R7" s="14">
        <v>0</v>
      </c>
      <c r="S7" s="11">
        <v>0</v>
      </c>
      <c r="T7" s="11">
        <v>0</v>
      </c>
      <c r="U7" s="14">
        <v>0</v>
      </c>
      <c r="V7" s="11">
        <v>0</v>
      </c>
      <c r="W7" s="11">
        <v>1.4E-3</v>
      </c>
      <c r="X7" s="14">
        <v>1E-3</v>
      </c>
      <c r="Y7" s="11">
        <v>0</v>
      </c>
      <c r="Z7" s="11">
        <v>1E-3</v>
      </c>
      <c r="AA7" s="14">
        <v>1E-3</v>
      </c>
      <c r="AB7" s="11">
        <v>0</v>
      </c>
      <c r="AC7" s="11">
        <v>2E-3</v>
      </c>
      <c r="AD7" s="14">
        <v>1E-3</v>
      </c>
      <c r="AE7" s="4">
        <v>0</v>
      </c>
      <c r="AF7" s="4">
        <v>1E-3</v>
      </c>
      <c r="AG7" s="4">
        <v>0</v>
      </c>
      <c r="AH7" s="4">
        <v>0</v>
      </c>
      <c r="AI7" s="4">
        <v>1E-3</v>
      </c>
      <c r="AJ7" s="4">
        <v>4.0000000000000002E-4</v>
      </c>
      <c r="AK7" s="4">
        <v>0</v>
      </c>
      <c r="AL7" s="4">
        <v>4.4000000000000003E-3</v>
      </c>
      <c r="AM7" s="4"/>
      <c r="AN7" s="4">
        <v>4.2000000000000006E-3</v>
      </c>
      <c r="AO7" s="4"/>
      <c r="AP7" s="4"/>
      <c r="AQ7" s="4">
        <v>4.8000000000000004E-3</v>
      </c>
      <c r="AR7" s="4"/>
      <c r="AS7" s="4">
        <v>8.0000000000000002E-3</v>
      </c>
      <c r="AT7" s="4">
        <v>0</v>
      </c>
      <c r="AU7" s="4">
        <v>5.3999999999999994E-3</v>
      </c>
      <c r="AV7" s="4">
        <v>0</v>
      </c>
      <c r="AW7" s="4"/>
      <c r="AX7" s="4">
        <v>8.7799999999999989E-2</v>
      </c>
      <c r="AY7" s="4">
        <v>0</v>
      </c>
      <c r="AZ7" s="4"/>
      <c r="BA7" s="4">
        <v>0</v>
      </c>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row>
    <row r="8" spans="2:192" s="9" customFormat="1" x14ac:dyDescent="0.3">
      <c r="B8" s="9">
        <v>0.5</v>
      </c>
      <c r="C8" s="10">
        <v>0</v>
      </c>
      <c r="D8" s="10">
        <v>0</v>
      </c>
      <c r="E8" s="10">
        <v>2.0083152871910358E-4</v>
      </c>
      <c r="F8" s="11">
        <v>0.21999999999999997</v>
      </c>
      <c r="G8" s="11">
        <v>0</v>
      </c>
      <c r="H8" s="11">
        <v>8.0000000000000004E-4</v>
      </c>
      <c r="I8" s="11">
        <v>2.5634691757977137E-16</v>
      </c>
      <c r="J8" s="11">
        <v>1.2631469782464424E-13</v>
      </c>
      <c r="K8" s="11">
        <v>2.289734845645553E-11</v>
      </c>
      <c r="L8" s="11">
        <v>4.1506536876982236E-9</v>
      </c>
      <c r="M8" s="11">
        <v>0.18268352405273466</v>
      </c>
      <c r="N8" s="11">
        <v>9.8273585604361544E-2</v>
      </c>
      <c r="O8" s="11">
        <v>0.1014</v>
      </c>
      <c r="P8" s="4">
        <v>2.7400000000000001E-2</v>
      </c>
      <c r="Q8" s="4">
        <v>3.3799999999999997E-2</v>
      </c>
      <c r="R8" s="14">
        <v>2.1279736438377168E-2</v>
      </c>
      <c r="S8" s="4">
        <v>2.7599999999999996E-2</v>
      </c>
      <c r="T8" s="4">
        <v>6.5999999999999991E-3</v>
      </c>
      <c r="U8" s="14">
        <v>4.991593906910217E-3</v>
      </c>
      <c r="V8" s="4">
        <v>5.5999999999999991E-3</v>
      </c>
      <c r="W8" s="4">
        <v>2.5000000000000001E-2</v>
      </c>
      <c r="X8" s="14">
        <v>2.2148178957037315E-2</v>
      </c>
      <c r="Y8" s="4">
        <v>2.3600000000000003E-2</v>
      </c>
      <c r="Z8" s="4">
        <v>1.66E-2</v>
      </c>
      <c r="AA8" s="14">
        <v>1.3842662086479501E-2</v>
      </c>
      <c r="AB8" s="4">
        <v>1.4999999999999999E-2</v>
      </c>
      <c r="AC8" s="4">
        <v>3.2199999999999999E-2</v>
      </c>
      <c r="AD8" s="14">
        <v>2.9896914436926322E-2</v>
      </c>
      <c r="AE8" s="11">
        <v>3.6799999999999999E-2</v>
      </c>
      <c r="AF8" s="11">
        <v>2.3815589136168707E-3</v>
      </c>
      <c r="AG8" s="11">
        <v>2E-3</v>
      </c>
      <c r="AH8" s="11">
        <v>3.4000000000000002E-3</v>
      </c>
      <c r="AI8" s="11">
        <v>2.454088180413917E-3</v>
      </c>
      <c r="AJ8" s="11">
        <v>4.0000000000000001E-3</v>
      </c>
      <c r="AK8" s="11">
        <v>3.8E-3</v>
      </c>
      <c r="AL8" s="11">
        <v>0.19139999999999999</v>
      </c>
      <c r="AM8" s="11">
        <v>0.19592957412690937</v>
      </c>
      <c r="AN8" s="11">
        <v>0.14520000000000002</v>
      </c>
      <c r="AO8" s="11">
        <v>0.13133552114849312</v>
      </c>
      <c r="AP8" s="11">
        <v>0.28938421793905061</v>
      </c>
      <c r="AQ8" s="11">
        <v>0.29380000000000001</v>
      </c>
      <c r="AR8" s="11">
        <v>0.20189651799465538</v>
      </c>
      <c r="AS8" s="11">
        <v>0.2074</v>
      </c>
      <c r="AT8" s="11">
        <v>1.8000000000000002E-3</v>
      </c>
      <c r="AU8" s="11">
        <v>0.34080000000000005</v>
      </c>
      <c r="AV8" s="11">
        <v>0</v>
      </c>
      <c r="AW8" s="11">
        <v>1.0182603693119986E-7</v>
      </c>
      <c r="AX8" s="11">
        <v>0.19059999999999999</v>
      </c>
      <c r="AY8" s="11">
        <v>0</v>
      </c>
      <c r="AZ8" s="11">
        <v>0.15567263036799731</v>
      </c>
      <c r="BA8" s="11">
        <v>0.19</v>
      </c>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row>
    <row r="9" spans="2:192" x14ac:dyDescent="0.3">
      <c r="B9">
        <v>1.5</v>
      </c>
      <c r="C9" s="5">
        <v>0</v>
      </c>
      <c r="D9" s="5">
        <v>0</v>
      </c>
      <c r="E9" s="5">
        <v>2.1247293078655353E-4</v>
      </c>
      <c r="F9" s="4">
        <v>0.33139999999999997</v>
      </c>
      <c r="G9" s="4">
        <v>0</v>
      </c>
      <c r="H9" s="4">
        <v>8.0000000000000004E-4</v>
      </c>
      <c r="I9" s="4">
        <v>9.4592012586935644E-15</v>
      </c>
      <c r="J9" s="4">
        <v>3.8778612232165785E-12</v>
      </c>
      <c r="K9" s="4">
        <v>5.8388238563961609E-10</v>
      </c>
      <c r="L9" s="4">
        <v>8.4258269860273921E-8</v>
      </c>
      <c r="M9" s="4">
        <v>0.49324551494238356</v>
      </c>
      <c r="N9" s="4">
        <v>0.32626830420648034</v>
      </c>
      <c r="O9" s="4">
        <v>0.28439999999999999</v>
      </c>
      <c r="P9" s="4">
        <v>3.6200000000000003E-2</v>
      </c>
      <c r="Q9" s="4">
        <v>4.0999999999999995E-2</v>
      </c>
      <c r="R9" s="14">
        <v>0.10320672172612927</v>
      </c>
      <c r="S9" s="4">
        <v>3.3599999999999998E-2</v>
      </c>
      <c r="T9" s="4">
        <v>6.7999999999999988E-3</v>
      </c>
      <c r="U9" s="14">
        <v>3.1447041613534364E-2</v>
      </c>
      <c r="V9" s="4">
        <v>5.5999999999999991E-3</v>
      </c>
      <c r="W9" s="4">
        <v>2.7000000000000003E-2</v>
      </c>
      <c r="X9" s="14">
        <v>0.1065327407833495</v>
      </c>
      <c r="Y9" s="4">
        <v>2.4000000000000004E-2</v>
      </c>
      <c r="Z9" s="4">
        <v>1.8200000000000001E-2</v>
      </c>
      <c r="AA9" s="14">
        <v>7.308925581661177E-2</v>
      </c>
      <c r="AB9" s="4">
        <v>1.6E-2</v>
      </c>
      <c r="AC9" s="4">
        <v>3.44E-2</v>
      </c>
      <c r="AD9" s="14">
        <v>0.13483508411053768</v>
      </c>
      <c r="AE9" s="4">
        <v>3.7600000000000001E-2</v>
      </c>
      <c r="AF9" s="4">
        <v>1.6766174751862768E-2</v>
      </c>
      <c r="AG9" s="4">
        <v>2.5999999999999999E-3</v>
      </c>
      <c r="AH9" s="4">
        <v>4.4000000000000003E-3</v>
      </c>
      <c r="AI9" s="4">
        <v>1.7203158144701559E-2</v>
      </c>
      <c r="AJ9" s="4">
        <v>4.1999999999999997E-3</v>
      </c>
      <c r="AK9" s="4">
        <v>4.1999999999999997E-3</v>
      </c>
      <c r="AL9" s="4">
        <v>0.19639999999999999</v>
      </c>
      <c r="AM9" s="4">
        <v>0.51529477995377171</v>
      </c>
      <c r="AN9" s="4">
        <v>0.15120000000000003</v>
      </c>
      <c r="AO9" s="4">
        <v>0.39794662907993406</v>
      </c>
      <c r="AP9" s="4">
        <v>0.64822064818347336</v>
      </c>
      <c r="AQ9" s="4">
        <v>0.30320000000000003</v>
      </c>
      <c r="AR9" s="4">
        <v>0.52493094678610408</v>
      </c>
      <c r="AS9" s="4">
        <v>0.2114</v>
      </c>
      <c r="AT9" s="4">
        <v>3.2000000000000002E-3</v>
      </c>
      <c r="AU9" s="4">
        <v>0.37700000000000006</v>
      </c>
      <c r="AV9" s="4">
        <v>0</v>
      </c>
      <c r="AW9" s="4">
        <v>1.7412252315235175E-6</v>
      </c>
      <c r="AX9" s="4">
        <v>0.31740000000000002</v>
      </c>
      <c r="AY9" s="4">
        <v>0</v>
      </c>
      <c r="AZ9" s="4">
        <v>0.44522372285247225</v>
      </c>
      <c r="BA9" s="4">
        <v>0.2034</v>
      </c>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row>
    <row r="10" spans="2:192" x14ac:dyDescent="0.3">
      <c r="B10">
        <v>2.5</v>
      </c>
      <c r="C10" s="5">
        <v>0</v>
      </c>
      <c r="D10" s="5">
        <v>0</v>
      </c>
      <c r="E10" s="5">
        <v>2.9396274525870326E-4</v>
      </c>
      <c r="F10" s="4">
        <v>0.46539999999999998</v>
      </c>
      <c r="G10" s="4">
        <v>0</v>
      </c>
      <c r="H10" s="4">
        <v>1E-3</v>
      </c>
      <c r="I10" s="4">
        <v>1.7465043668168605E-13</v>
      </c>
      <c r="J10" s="4">
        <v>5.9588327125286916E-11</v>
      </c>
      <c r="K10" s="4">
        <v>7.4559490911333379E-9</v>
      </c>
      <c r="L10" s="4">
        <v>8.5729676592563088E-7</v>
      </c>
      <c r="M10" s="4">
        <v>0.75722320719858516</v>
      </c>
      <c r="N10" s="4">
        <v>0.5907421777849382</v>
      </c>
      <c r="O10" s="4">
        <v>0.37359999999999999</v>
      </c>
      <c r="P10" s="4">
        <v>5.1400000000000001E-2</v>
      </c>
      <c r="Q10" s="4">
        <v>4.9399999999999993E-2</v>
      </c>
      <c r="R10" s="14">
        <v>0.26091616840505211</v>
      </c>
      <c r="S10" s="4">
        <v>4.5600000000000002E-2</v>
      </c>
      <c r="T10" s="4">
        <v>7.9999999999999984E-3</v>
      </c>
      <c r="U10" s="14">
        <v>0.10155397803608837</v>
      </c>
      <c r="V10" s="4">
        <v>5.9999999999999993E-3</v>
      </c>
      <c r="W10" s="4">
        <v>3.0400000000000003E-2</v>
      </c>
      <c r="X10" s="14">
        <v>0.26728533106247421</v>
      </c>
      <c r="Y10" s="4">
        <v>2.9400000000000003E-2</v>
      </c>
      <c r="Z10" s="4">
        <v>0.02</v>
      </c>
      <c r="AA10" s="14">
        <v>0.19987696639909486</v>
      </c>
      <c r="AB10" s="4">
        <v>2.1000000000000001E-2</v>
      </c>
      <c r="AC10" s="4">
        <v>4.0399999999999998E-2</v>
      </c>
      <c r="AD10" s="14">
        <v>0.31900157188772571</v>
      </c>
      <c r="AE10" s="4">
        <v>4.3400000000000001E-2</v>
      </c>
      <c r="AF10" s="4">
        <v>6.0207714583365379E-2</v>
      </c>
      <c r="AG10" s="4">
        <v>3.0000000000000001E-3</v>
      </c>
      <c r="AH10" s="4">
        <v>4.8000000000000004E-3</v>
      </c>
      <c r="AI10" s="4">
        <v>6.1524113387385927E-2</v>
      </c>
      <c r="AJ10" s="4">
        <v>4.3999999999999994E-3</v>
      </c>
      <c r="AK10" s="4">
        <v>4.5999999999999999E-3</v>
      </c>
      <c r="AL10" s="4">
        <v>0.2036</v>
      </c>
      <c r="AM10" s="4">
        <v>0.7755774227026645</v>
      </c>
      <c r="AN10" s="4">
        <v>0.15860000000000002</v>
      </c>
      <c r="AO10" s="4">
        <v>0.6685569036303467</v>
      </c>
      <c r="AP10" s="4">
        <v>0.87069923493501555</v>
      </c>
      <c r="AQ10" s="4">
        <v>0.31260000000000004</v>
      </c>
      <c r="AR10" s="4">
        <v>0.78335848981926315</v>
      </c>
      <c r="AS10" s="4">
        <v>0.2336</v>
      </c>
      <c r="AT10" s="4">
        <v>4.8000000000000004E-3</v>
      </c>
      <c r="AU10" s="4">
        <v>0.38100000000000006</v>
      </c>
      <c r="AV10" s="4">
        <v>0</v>
      </c>
      <c r="AW10" s="4">
        <v>1.4938388747991704E-5</v>
      </c>
      <c r="AX10" s="4">
        <v>0.43880000000000002</v>
      </c>
      <c r="AY10" s="4">
        <v>0</v>
      </c>
      <c r="AZ10" s="4">
        <v>0.7145062388630341</v>
      </c>
      <c r="BA10" s="4">
        <v>0.21939999999999998</v>
      </c>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row>
    <row r="11" spans="2:192" x14ac:dyDescent="0.3">
      <c r="B11">
        <v>3.5</v>
      </c>
      <c r="C11" s="5">
        <v>0</v>
      </c>
      <c r="D11" s="5">
        <v>0</v>
      </c>
      <c r="E11" s="5">
        <v>6.7424854612873524E-4</v>
      </c>
      <c r="F11" s="4">
        <v>0.58599999999999997</v>
      </c>
      <c r="G11" s="4">
        <v>2.0000000000000001E-4</v>
      </c>
      <c r="H11" s="4">
        <v>1.6000000000000001E-3</v>
      </c>
      <c r="I11" s="4">
        <v>2.151438887243499E-12</v>
      </c>
      <c r="J11" s="4">
        <v>6.1112193955578397E-10</v>
      </c>
      <c r="K11" s="4">
        <v>6.3577827185998664E-8</v>
      </c>
      <c r="L11" s="4">
        <v>5.8305110906127577E-6</v>
      </c>
      <c r="M11" s="4">
        <v>0.90681056614376609</v>
      </c>
      <c r="N11" s="4">
        <v>0.79526864001894559</v>
      </c>
      <c r="O11" s="4">
        <v>0.47899999999999998</v>
      </c>
      <c r="P11" s="4">
        <v>6.0600000000000001E-2</v>
      </c>
      <c r="Q11" s="4">
        <v>6.1199999999999991E-2</v>
      </c>
      <c r="R11" s="14">
        <v>0.4633099583096697</v>
      </c>
      <c r="S11" s="4">
        <v>6.1200000000000004E-2</v>
      </c>
      <c r="T11" s="4">
        <v>9.5999999999999992E-3</v>
      </c>
      <c r="U11" s="14">
        <v>0.22540956571593379</v>
      </c>
      <c r="V11" s="4">
        <v>8.0000000000000002E-3</v>
      </c>
      <c r="W11" s="4">
        <v>3.4200000000000001E-2</v>
      </c>
      <c r="X11" s="14">
        <v>0.47144112071696265</v>
      </c>
      <c r="Y11" s="4">
        <v>3.3600000000000005E-2</v>
      </c>
      <c r="Z11" s="4">
        <v>2.1399999999999999E-2</v>
      </c>
      <c r="AA11" s="14">
        <v>0.38076076683010407</v>
      </c>
      <c r="AB11" s="4">
        <v>2.2600000000000002E-2</v>
      </c>
      <c r="AC11" s="4">
        <v>4.3799999999999999E-2</v>
      </c>
      <c r="AD11" s="14">
        <v>0.53447636258703568</v>
      </c>
      <c r="AE11" s="4">
        <v>4.8399999999999999E-2</v>
      </c>
      <c r="AF11" s="4">
        <v>0.14767001477745734</v>
      </c>
      <c r="AG11" s="4">
        <v>3.2000000000000002E-3</v>
      </c>
      <c r="AH11" s="4">
        <v>5.4000000000000003E-3</v>
      </c>
      <c r="AI11" s="4">
        <v>0.15031376039023028</v>
      </c>
      <c r="AJ11" s="4">
        <v>4.9999999999999992E-3</v>
      </c>
      <c r="AK11" s="4">
        <v>5.0000000000000001E-3</v>
      </c>
      <c r="AL11" s="4">
        <v>0.21060000000000001</v>
      </c>
      <c r="AM11" s="4">
        <v>0.91699765859622961</v>
      </c>
      <c r="AN11" s="4">
        <v>0.16360000000000002</v>
      </c>
      <c r="AO11" s="4">
        <v>0.85166985607612578</v>
      </c>
      <c r="AP11" s="4">
        <v>0.96265705079231967</v>
      </c>
      <c r="AQ11" s="4">
        <v>0.31920000000000004</v>
      </c>
      <c r="AR11" s="4">
        <v>0.9211865127702813</v>
      </c>
      <c r="AS11" s="4">
        <v>0.23960000000000001</v>
      </c>
      <c r="AT11" s="4">
        <v>6.0000000000000001E-3</v>
      </c>
      <c r="AU11" s="4">
        <v>0.38620000000000004</v>
      </c>
      <c r="AV11" s="4">
        <v>0</v>
      </c>
      <c r="AW11" s="4">
        <v>8.5763166286370916E-5</v>
      </c>
      <c r="AX11" s="4">
        <v>0.5696</v>
      </c>
      <c r="AY11" s="4">
        <v>6.0000000000000006E-4</v>
      </c>
      <c r="AZ11" s="4">
        <v>0.88146139878958241</v>
      </c>
      <c r="BA11" s="4">
        <v>0.25379999999999997</v>
      </c>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row>
    <row r="12" spans="2:192" x14ac:dyDescent="0.3">
      <c r="B12">
        <v>4.5</v>
      </c>
      <c r="C12" s="5">
        <v>0</v>
      </c>
      <c r="D12" s="5">
        <v>0</v>
      </c>
      <c r="E12" s="5">
        <v>2.0052488491738461E-3</v>
      </c>
      <c r="F12" s="4">
        <v>0.67399999999999993</v>
      </c>
      <c r="G12" s="4">
        <v>2E-3</v>
      </c>
      <c r="H12" s="4">
        <v>2.5999999999999999E-3</v>
      </c>
      <c r="I12" s="4">
        <v>1.9893115231035717E-11</v>
      </c>
      <c r="J12" s="4">
        <v>4.7062590118522102E-9</v>
      </c>
      <c r="K12" s="4">
        <v>4.0732433051704919E-7</v>
      </c>
      <c r="L12" s="4">
        <v>2.9826270207228143E-5</v>
      </c>
      <c r="M12" s="4">
        <v>0.97038519369546794</v>
      </c>
      <c r="N12" s="4">
        <v>0.91389398811466982</v>
      </c>
      <c r="O12" s="4">
        <v>0.55640000000000001</v>
      </c>
      <c r="P12" s="4">
        <v>7.1199999999999999E-2</v>
      </c>
      <c r="Q12" s="4">
        <v>7.2999999999999995E-2</v>
      </c>
      <c r="R12" s="14">
        <v>0.65811398109286423</v>
      </c>
      <c r="S12" s="4">
        <v>7.8200000000000006E-2</v>
      </c>
      <c r="T12" s="4">
        <v>1.0599999999999998E-2</v>
      </c>
      <c r="U12" s="14">
        <v>0.38951821939172893</v>
      </c>
      <c r="V12" s="4">
        <v>9.7999999999999997E-3</v>
      </c>
      <c r="W12" s="4">
        <v>4.1200000000000001E-2</v>
      </c>
      <c r="X12" s="14">
        <v>0.66589951036286288</v>
      </c>
      <c r="Y12" s="4">
        <v>4.1800000000000004E-2</v>
      </c>
      <c r="Z12" s="4">
        <v>2.6200000000000001E-2</v>
      </c>
      <c r="AA12" s="14">
        <v>0.57430643329128395</v>
      </c>
      <c r="AB12" s="4">
        <v>2.86E-2</v>
      </c>
      <c r="AC12" s="4">
        <v>5.2199999999999996E-2</v>
      </c>
      <c r="AD12" s="14">
        <v>0.7235554914256801</v>
      </c>
      <c r="AE12" s="4">
        <v>6.1399999999999996E-2</v>
      </c>
      <c r="AF12" s="4">
        <v>0.27973808807053613</v>
      </c>
      <c r="AG12" s="4">
        <v>4.8000000000000004E-3</v>
      </c>
      <c r="AH12" s="4">
        <v>8.0000000000000002E-3</v>
      </c>
      <c r="AI12" s="4">
        <v>0.2837202050120039</v>
      </c>
      <c r="AJ12" s="4">
        <v>6.5999999999999991E-3</v>
      </c>
      <c r="AK12" s="4">
        <v>7.0000000000000001E-3</v>
      </c>
      <c r="AL12" s="4">
        <v>0.22900000000000001</v>
      </c>
      <c r="AM12" s="4">
        <v>0.97462640472285733</v>
      </c>
      <c r="AN12" s="4">
        <v>0.18320000000000003</v>
      </c>
      <c r="AO12" s="4">
        <v>0.94459967944235868</v>
      </c>
      <c r="AP12" s="4">
        <v>0.99116397370808396</v>
      </c>
      <c r="AQ12" s="4">
        <v>0.34260000000000002</v>
      </c>
      <c r="AR12" s="4">
        <v>0.97631772195068856</v>
      </c>
      <c r="AS12" s="4">
        <v>0.25600000000000001</v>
      </c>
      <c r="AT12" s="4">
        <v>8.4000000000000012E-3</v>
      </c>
      <c r="AU12" s="4">
        <v>0.40800000000000003</v>
      </c>
      <c r="AV12" s="4">
        <v>0</v>
      </c>
      <c r="AW12" s="4">
        <v>3.7083289587834707E-4</v>
      </c>
      <c r="AX12" s="4">
        <v>0.66200000000000003</v>
      </c>
      <c r="AY12" s="4">
        <v>3.4000000000000002E-3</v>
      </c>
      <c r="AZ12" s="4">
        <v>0.9590955481554273</v>
      </c>
      <c r="BA12" s="4">
        <v>0.28459999999999996</v>
      </c>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row>
    <row r="13" spans="2:192" x14ac:dyDescent="0.3">
      <c r="B13">
        <v>5.5</v>
      </c>
      <c r="C13" s="5">
        <v>0</v>
      </c>
      <c r="D13" s="5">
        <v>0</v>
      </c>
      <c r="E13" s="5">
        <v>5.7320496977001558E-3</v>
      </c>
      <c r="F13" s="4">
        <v>0.76419999999999988</v>
      </c>
      <c r="G13" s="4">
        <v>0.01</v>
      </c>
      <c r="H13" s="4">
        <v>3.3999999999999998E-3</v>
      </c>
      <c r="I13" s="4">
        <v>1.4727835137946403E-10</v>
      </c>
      <c r="J13" s="4">
        <v>2.9031373221292966E-8</v>
      </c>
      <c r="K13" s="4">
        <v>2.0916821968391945E-6</v>
      </c>
      <c r="L13" s="4">
        <v>1.2244990039736345E-4</v>
      </c>
      <c r="M13" s="4">
        <v>0.99200056706304651</v>
      </c>
      <c r="N13" s="4">
        <v>0.96893614963108587</v>
      </c>
      <c r="O13" s="4">
        <v>0.62560000000000004</v>
      </c>
      <c r="P13" s="4">
        <v>8.7400000000000005E-2</v>
      </c>
      <c r="Q13" s="4">
        <v>8.6800000000000002E-2</v>
      </c>
      <c r="R13" s="14">
        <v>0.80811307863592396</v>
      </c>
      <c r="S13" s="4">
        <v>0.1036</v>
      </c>
      <c r="T13" s="4">
        <v>1.1599999999999999E-2</v>
      </c>
      <c r="U13" s="14">
        <v>0.56347339228807169</v>
      </c>
      <c r="V13" s="4">
        <v>1.32E-2</v>
      </c>
      <c r="W13" s="4">
        <v>4.6400000000000004E-2</v>
      </c>
      <c r="X13" s="14">
        <v>0.81407680327303877</v>
      </c>
      <c r="Y13" s="4">
        <v>5.04E-2</v>
      </c>
      <c r="Z13" s="4">
        <v>3.1200000000000002E-2</v>
      </c>
      <c r="AA13" s="14">
        <v>0.73998152378205395</v>
      </c>
      <c r="AB13" s="4">
        <v>3.9400000000000004E-2</v>
      </c>
      <c r="AC13" s="4">
        <v>6.2199999999999991E-2</v>
      </c>
      <c r="AD13" s="14">
        <v>0.8562890398704085</v>
      </c>
      <c r="AE13" s="4">
        <v>7.8E-2</v>
      </c>
      <c r="AF13" s="4">
        <v>0.43927632060857535</v>
      </c>
      <c r="AG13" s="4">
        <v>5.6000000000000008E-3</v>
      </c>
      <c r="AH13" s="4">
        <v>0.01</v>
      </c>
      <c r="AI13" s="4">
        <v>0.44407475144737574</v>
      </c>
      <c r="AJ13" s="4">
        <v>7.3999999999999995E-3</v>
      </c>
      <c r="AK13" s="4">
        <v>9.0000000000000011E-3</v>
      </c>
      <c r="AL13" s="4">
        <v>0.24680000000000002</v>
      </c>
      <c r="AM13" s="4">
        <v>0.99341337596013801</v>
      </c>
      <c r="AN13" s="4">
        <v>0.20300000000000004</v>
      </c>
      <c r="AO13" s="4">
        <v>0.9823291877290492</v>
      </c>
      <c r="AP13" s="4">
        <v>0.99823369059119349</v>
      </c>
      <c r="AQ13" s="4">
        <v>0.36499999999999999</v>
      </c>
      <c r="AR13" s="4">
        <v>0.99395970888841889</v>
      </c>
      <c r="AS13" s="4">
        <v>0.26979999999999998</v>
      </c>
      <c r="AT13" s="4">
        <v>1.0600000000000002E-2</v>
      </c>
      <c r="AU13" s="4">
        <v>0.44380000000000003</v>
      </c>
      <c r="AV13" s="4">
        <v>0</v>
      </c>
      <c r="AW13" s="4">
        <v>1.2887574251645093E-3</v>
      </c>
      <c r="AX13" s="4">
        <v>0.73440000000000005</v>
      </c>
      <c r="AY13" s="4">
        <v>1.34E-2</v>
      </c>
      <c r="AZ13" s="4">
        <v>0.98797545171952161</v>
      </c>
      <c r="BA13" s="4">
        <v>0.37799999999999995</v>
      </c>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row>
    <row r="14" spans="2:192" x14ac:dyDescent="0.3">
      <c r="B14">
        <v>6.5</v>
      </c>
      <c r="C14" s="5">
        <v>0</v>
      </c>
      <c r="D14" s="5">
        <v>0</v>
      </c>
      <c r="E14" s="5">
        <v>1.4427918344261556E-2</v>
      </c>
      <c r="F14" s="4">
        <v>0.81159999999999988</v>
      </c>
      <c r="G14" s="4">
        <v>3.8800000000000001E-2</v>
      </c>
      <c r="H14" s="4">
        <v>4.1999999999999997E-3</v>
      </c>
      <c r="I14" s="4">
        <v>9.0946668100089357E-10</v>
      </c>
      <c r="J14" s="4">
        <v>1.4944068855802488E-7</v>
      </c>
      <c r="K14" s="4">
        <v>8.9694768176546264E-6</v>
      </c>
      <c r="L14" s="4">
        <v>4.2038924417563188E-4</v>
      </c>
      <c r="M14" s="4">
        <v>0.99812492285052712</v>
      </c>
      <c r="N14" s="4">
        <v>0.99021911875076674</v>
      </c>
      <c r="O14" s="4">
        <v>0.67080000000000006</v>
      </c>
      <c r="P14" s="4">
        <v>0.10340000000000001</v>
      </c>
      <c r="Q14" s="4">
        <v>0.1046</v>
      </c>
      <c r="R14" s="14">
        <v>0.9043624995593873</v>
      </c>
      <c r="S14" s="4">
        <v>0.15739999999999998</v>
      </c>
      <c r="T14" s="4">
        <v>1.4799999999999999E-2</v>
      </c>
      <c r="U14" s="14">
        <v>0.71713379501317454</v>
      </c>
      <c r="V14" s="4">
        <v>1.7999999999999999E-2</v>
      </c>
      <c r="W14" s="4">
        <v>5.2200000000000003E-2</v>
      </c>
      <c r="X14" s="14">
        <v>0.90816938427100058</v>
      </c>
      <c r="Y14" s="4">
        <v>5.9799999999999999E-2</v>
      </c>
      <c r="Z14" s="4">
        <v>3.4600000000000006E-2</v>
      </c>
      <c r="AA14" s="14">
        <v>0.8581630883321365</v>
      </c>
      <c r="AB14" s="4">
        <v>4.7800000000000002E-2</v>
      </c>
      <c r="AC14" s="4">
        <v>6.9599999999999995E-2</v>
      </c>
      <c r="AD14" s="14">
        <v>0.93393816571057453</v>
      </c>
      <c r="AE14" s="4">
        <v>8.5999999999999993E-2</v>
      </c>
      <c r="AF14" s="4">
        <v>0.59987814136353479</v>
      </c>
      <c r="AG14" s="4">
        <v>6.8000000000000005E-3</v>
      </c>
      <c r="AH14" s="4">
        <v>1.34E-2</v>
      </c>
      <c r="AI14" s="4">
        <v>0.6046965554601399</v>
      </c>
      <c r="AJ14" s="4">
        <v>8.6E-3</v>
      </c>
      <c r="AK14" s="4">
        <v>1.3800000000000002E-2</v>
      </c>
      <c r="AL14" s="4">
        <v>0.27140000000000003</v>
      </c>
      <c r="AM14" s="4">
        <v>0.99851716981293259</v>
      </c>
      <c r="AN14" s="4">
        <v>0.22120000000000004</v>
      </c>
      <c r="AO14" s="4">
        <v>0.99509433803271286</v>
      </c>
      <c r="AP14" s="4">
        <v>0.99969476541370283</v>
      </c>
      <c r="AQ14" s="4">
        <v>0.39019999999999999</v>
      </c>
      <c r="AR14" s="4">
        <v>0.99866423873848031</v>
      </c>
      <c r="AS14" s="4">
        <v>0.28899999999999998</v>
      </c>
      <c r="AT14" s="4">
        <v>1.2400000000000001E-2</v>
      </c>
      <c r="AU14" s="4">
        <v>0.47000000000000003</v>
      </c>
      <c r="AV14" s="4">
        <v>0</v>
      </c>
      <c r="AW14" s="4">
        <v>3.7518549120823795E-3</v>
      </c>
      <c r="AX14" s="4">
        <v>0.78480000000000005</v>
      </c>
      <c r="AY14" s="4">
        <v>2.9400000000000003E-2</v>
      </c>
      <c r="AZ14" s="4">
        <v>0.99692822182439089</v>
      </c>
      <c r="BA14" s="4">
        <v>0.41879999999999995</v>
      </c>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row>
    <row r="15" spans="2:192" x14ac:dyDescent="0.3">
      <c r="B15">
        <v>7.5</v>
      </c>
      <c r="C15" s="5">
        <v>0</v>
      </c>
      <c r="D15" s="5">
        <v>0</v>
      </c>
      <c r="E15" s="5">
        <v>3.1819655637384342E-2</v>
      </c>
      <c r="F15" s="4">
        <v>0.84999999999999987</v>
      </c>
      <c r="G15" s="4">
        <v>7.9399999999999998E-2</v>
      </c>
      <c r="H15" s="4">
        <v>5.1999999999999998E-3</v>
      </c>
      <c r="I15" s="4">
        <v>4.8184039714879423E-9</v>
      </c>
      <c r="J15" s="4">
        <v>6.6032021220101521E-7</v>
      </c>
      <c r="K15" s="4">
        <v>3.3041757990508628E-5</v>
      </c>
      <c r="L15" s="4">
        <v>1.241850577735715E-3</v>
      </c>
      <c r="M15" s="4">
        <v>0.99961226639891532</v>
      </c>
      <c r="N15" s="4">
        <v>0.99727290280186098</v>
      </c>
      <c r="O15" s="4">
        <v>0.7088000000000001</v>
      </c>
      <c r="P15" s="4">
        <v>0.12340000000000001</v>
      </c>
      <c r="Q15" s="4">
        <v>0.122</v>
      </c>
      <c r="R15" s="14">
        <v>0.95729968106729213</v>
      </c>
      <c r="S15" s="4">
        <v>0.21579999999999999</v>
      </c>
      <c r="T15" s="4">
        <v>1.66E-2</v>
      </c>
      <c r="U15" s="14">
        <v>0.83347667136218095</v>
      </c>
      <c r="V15" s="4">
        <v>2.4199999999999999E-2</v>
      </c>
      <c r="W15" s="4">
        <v>5.8400000000000007E-2</v>
      </c>
      <c r="X15" s="14">
        <v>0.95938263192846263</v>
      </c>
      <c r="Y15" s="4">
        <v>7.5600000000000001E-2</v>
      </c>
      <c r="Z15" s="4">
        <v>3.9600000000000003E-2</v>
      </c>
      <c r="AA15" s="14">
        <v>0.93042267351418706</v>
      </c>
      <c r="AB15" s="4">
        <v>5.8200000000000002E-2</v>
      </c>
      <c r="AC15" s="4">
        <v>7.6999999999999999E-2</v>
      </c>
      <c r="AD15" s="14">
        <v>0.97287365595328634</v>
      </c>
      <c r="AE15" s="4">
        <v>0.1012</v>
      </c>
      <c r="AF15" s="4">
        <v>0.73845456955781419</v>
      </c>
      <c r="AG15" s="4">
        <v>7.4000000000000003E-3</v>
      </c>
      <c r="AH15" s="4">
        <v>2.0799999999999999E-2</v>
      </c>
      <c r="AI15" s="4">
        <v>0.74260184719109879</v>
      </c>
      <c r="AJ15" s="4">
        <v>1.06E-2</v>
      </c>
      <c r="AK15" s="4">
        <v>2.0000000000000004E-2</v>
      </c>
      <c r="AL15" s="4">
        <v>0.29780000000000001</v>
      </c>
      <c r="AM15" s="4">
        <v>0.99970562466722623</v>
      </c>
      <c r="AN15" s="4">
        <v>0.24320000000000003</v>
      </c>
      <c r="AO15" s="4">
        <v>0.99879623162077535</v>
      </c>
      <c r="AP15" s="4">
        <v>0.99995358438226167</v>
      </c>
      <c r="AQ15" s="4">
        <v>0.41359999999999997</v>
      </c>
      <c r="AR15" s="4">
        <v>0.99973955984706575</v>
      </c>
      <c r="AS15" s="4">
        <v>0.32839999999999997</v>
      </c>
      <c r="AT15" s="4">
        <v>1.4800000000000001E-2</v>
      </c>
      <c r="AU15" s="4">
        <v>0.501</v>
      </c>
      <c r="AV15" s="4">
        <v>0</v>
      </c>
      <c r="AW15" s="4">
        <v>9.4169791319934828E-3</v>
      </c>
      <c r="AX15" s="4">
        <v>0.81120000000000003</v>
      </c>
      <c r="AY15" s="4">
        <v>4.6400000000000004E-2</v>
      </c>
      <c r="AZ15" s="4">
        <v>0.99930710073797047</v>
      </c>
      <c r="BA15" s="4">
        <v>0.50339999999999996</v>
      </c>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row>
    <row r="16" spans="2:192" x14ac:dyDescent="0.3">
      <c r="B16">
        <v>8.5</v>
      </c>
      <c r="C16" s="5">
        <v>0</v>
      </c>
      <c r="D16" s="5">
        <v>0</v>
      </c>
      <c r="E16" s="5">
        <v>6.2255195900349239E-2</v>
      </c>
      <c r="F16" s="4">
        <v>0.88779999999999992</v>
      </c>
      <c r="G16" s="4">
        <v>0.127</v>
      </c>
      <c r="H16" s="4">
        <v>6.3999999999999994E-3</v>
      </c>
      <c r="I16" s="4">
        <v>2.2359760062548558E-8</v>
      </c>
      <c r="J16" s="4">
        <v>2.5569604437256176E-6</v>
      </c>
      <c r="K16" s="4">
        <v>1.0676311908237414E-4</v>
      </c>
      <c r="L16" s="4">
        <v>3.223626044949416E-3</v>
      </c>
      <c r="M16" s="4">
        <v>0.99992832690294775</v>
      </c>
      <c r="N16" s="4">
        <v>0.99931850017667834</v>
      </c>
      <c r="O16" s="4">
        <v>0.7602000000000001</v>
      </c>
      <c r="P16" s="4">
        <v>0.1454</v>
      </c>
      <c r="Q16" s="4">
        <v>0.1384</v>
      </c>
      <c r="R16" s="14">
        <v>0.9827756996679714</v>
      </c>
      <c r="S16" s="4">
        <v>0.27599999999999997</v>
      </c>
      <c r="T16" s="4">
        <v>1.7999999999999999E-2</v>
      </c>
      <c r="U16" s="14">
        <v>0.9105538269433977</v>
      </c>
      <c r="V16" s="4">
        <v>3.1399999999999997E-2</v>
      </c>
      <c r="W16" s="4">
        <v>6.7600000000000007E-2</v>
      </c>
      <c r="X16" s="14">
        <v>0.98377294112532887</v>
      </c>
      <c r="Y16" s="4">
        <v>0.10100000000000001</v>
      </c>
      <c r="Z16" s="4">
        <v>4.5600000000000002E-2</v>
      </c>
      <c r="AA16" s="14">
        <v>0.96908155158658404</v>
      </c>
      <c r="AB16" s="4">
        <v>7.8600000000000003E-2</v>
      </c>
      <c r="AC16" s="4">
        <v>8.6800000000000002E-2</v>
      </c>
      <c r="AD16" s="14">
        <v>0.98995660229727622</v>
      </c>
      <c r="AE16" s="4">
        <v>0.12940000000000002</v>
      </c>
      <c r="AF16" s="4">
        <v>0.84307977284449509</v>
      </c>
      <c r="AG16" s="4">
        <v>8.4000000000000012E-3</v>
      </c>
      <c r="AH16" s="4">
        <v>2.7199999999999998E-2</v>
      </c>
      <c r="AI16" s="4">
        <v>0.84620319760398166</v>
      </c>
      <c r="AJ16" s="4">
        <v>1.26E-2</v>
      </c>
      <c r="AK16" s="4">
        <v>2.9800000000000004E-2</v>
      </c>
      <c r="AL16" s="4">
        <v>0.32100000000000001</v>
      </c>
      <c r="AM16" s="4">
        <v>0.99994777234378851</v>
      </c>
      <c r="AN16" s="4">
        <v>0.26300000000000001</v>
      </c>
      <c r="AO16" s="4">
        <v>0.99973558711874622</v>
      </c>
      <c r="AP16" s="4">
        <v>0.9999937013223883</v>
      </c>
      <c r="AQ16" s="4">
        <v>0.43799999999999994</v>
      </c>
      <c r="AR16" s="4">
        <v>0.99995462406878288</v>
      </c>
      <c r="AS16" s="4">
        <v>0.35079999999999995</v>
      </c>
      <c r="AT16" s="4">
        <v>1.6199999999999999E-2</v>
      </c>
      <c r="AU16" s="4">
        <v>0.52459999999999996</v>
      </c>
      <c r="AV16" s="4">
        <v>6.0000000000000006E-4</v>
      </c>
      <c r="AW16" s="4">
        <v>2.0818041624564583E-2</v>
      </c>
      <c r="AX16" s="4">
        <v>0.85199999999999998</v>
      </c>
      <c r="AY16" s="4">
        <v>7.6399999999999996E-2</v>
      </c>
      <c r="AZ16" s="4">
        <v>0.99986019008537774</v>
      </c>
      <c r="BA16" s="4">
        <v>0.52759999999999996</v>
      </c>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row>
    <row r="17" spans="2:192" x14ac:dyDescent="0.3">
      <c r="B17">
        <v>9.5</v>
      </c>
      <c r="C17" s="5">
        <v>0</v>
      </c>
      <c r="D17" s="5">
        <v>0</v>
      </c>
      <c r="E17" s="5">
        <v>0.10959936964273902</v>
      </c>
      <c r="F17" s="4">
        <v>0.91559999999999997</v>
      </c>
      <c r="G17" s="4">
        <v>0.1966</v>
      </c>
      <c r="H17" s="4">
        <v>7.7999999999999996E-3</v>
      </c>
      <c r="I17" s="4">
        <v>9.233028047022374E-8</v>
      </c>
      <c r="J17" s="4">
        <v>8.8158732077568083E-6</v>
      </c>
      <c r="K17" s="4">
        <v>3.0744904649911874E-4</v>
      </c>
      <c r="L17" s="4">
        <v>7.4734334357521304E-3</v>
      </c>
      <c r="M17" s="4">
        <v>0.99998802722037616</v>
      </c>
      <c r="N17" s="4">
        <v>0.99984580972218684</v>
      </c>
      <c r="O17" s="4">
        <v>0.79540000000000011</v>
      </c>
      <c r="P17" s="4">
        <v>0.1676</v>
      </c>
      <c r="Q17" s="4">
        <v>0.1598</v>
      </c>
      <c r="R17" s="14">
        <v>0.99367377429159531</v>
      </c>
      <c r="S17" s="4">
        <v>0.35599999999999998</v>
      </c>
      <c r="T17" s="4">
        <v>1.9E-2</v>
      </c>
      <c r="U17" s="14">
        <v>0.95594370745233648</v>
      </c>
      <c r="V17" s="4">
        <v>3.7999999999999999E-2</v>
      </c>
      <c r="W17" s="4">
        <v>7.5200000000000003E-2</v>
      </c>
      <c r="X17" s="14">
        <v>0.9940981720186689</v>
      </c>
      <c r="Y17" s="4">
        <v>0.1212</v>
      </c>
      <c r="Z17" s="4">
        <v>5.1799999999999999E-2</v>
      </c>
      <c r="AA17" s="14">
        <v>0.98746599582545724</v>
      </c>
      <c r="AB17" s="4">
        <v>9.8799999999999999E-2</v>
      </c>
      <c r="AC17" s="4">
        <v>9.64E-2</v>
      </c>
      <c r="AD17" s="14">
        <v>0.9966189513714323</v>
      </c>
      <c r="AE17" s="4">
        <v>0.15140000000000001</v>
      </c>
      <c r="AF17" s="4">
        <v>0.91329490927244539</v>
      </c>
      <c r="AG17" s="4">
        <v>1.0600000000000002E-2</v>
      </c>
      <c r="AH17" s="4">
        <v>4.3999999999999997E-2</v>
      </c>
      <c r="AI17" s="4">
        <v>0.91538587715747344</v>
      </c>
      <c r="AJ17" s="4">
        <v>1.4200000000000001E-2</v>
      </c>
      <c r="AK17" s="4">
        <v>4.7200000000000006E-2</v>
      </c>
      <c r="AL17" s="4">
        <v>0.34939999999999999</v>
      </c>
      <c r="AM17" s="4">
        <v>0.99999162797854368</v>
      </c>
      <c r="AN17" s="4">
        <v>0.28639999999999999</v>
      </c>
      <c r="AO17" s="4">
        <v>0.99994746396995515</v>
      </c>
      <c r="AP17" s="4">
        <v>0.99999922854525014</v>
      </c>
      <c r="AQ17" s="4">
        <v>0.46879999999999994</v>
      </c>
      <c r="AR17" s="4">
        <v>0.99999285770819923</v>
      </c>
      <c r="AS17" s="4">
        <v>0.36659999999999993</v>
      </c>
      <c r="AT17" s="4">
        <v>1.7399999999999999E-2</v>
      </c>
      <c r="AU17" s="4">
        <v>0.56659999999999999</v>
      </c>
      <c r="AV17" s="4">
        <v>1E-3</v>
      </c>
      <c r="AW17" s="4">
        <v>4.1213275639052874E-2</v>
      </c>
      <c r="AX17" s="4">
        <v>0.872</v>
      </c>
      <c r="AY17" s="4">
        <v>0.1164</v>
      </c>
      <c r="AZ17" s="4">
        <v>0.99997449521717519</v>
      </c>
      <c r="BA17" s="4">
        <v>0.60599999999999998</v>
      </c>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row>
    <row r="18" spans="2:192" x14ac:dyDescent="0.3">
      <c r="B18">
        <v>10.5</v>
      </c>
      <c r="C18" s="5">
        <v>0</v>
      </c>
      <c r="D18" s="5">
        <v>0</v>
      </c>
      <c r="E18" s="5">
        <v>0.17588121288208475</v>
      </c>
      <c r="F18" s="4">
        <v>0.92679999999999996</v>
      </c>
      <c r="G18" s="4">
        <v>0.29620000000000002</v>
      </c>
      <c r="H18" s="4">
        <v>1.0999999999999999E-2</v>
      </c>
      <c r="I18" s="4">
        <v>3.4352444873377758E-7</v>
      </c>
      <c r="J18" s="4">
        <v>2.7404844116929428E-5</v>
      </c>
      <c r="K18" s="4">
        <v>7.9912956867014308E-4</v>
      </c>
      <c r="L18" s="4">
        <v>1.567556170000137E-2</v>
      </c>
      <c r="M18" s="4">
        <v>0.99999817627433896</v>
      </c>
      <c r="N18" s="4">
        <v>0.99996814553674485</v>
      </c>
      <c r="O18" s="4">
        <v>0.8328000000000001</v>
      </c>
      <c r="P18" s="4">
        <v>0.18579999999999999</v>
      </c>
      <c r="Q18" s="4">
        <v>0.17979999999999999</v>
      </c>
      <c r="R18" s="14">
        <v>0.99786953302169046</v>
      </c>
      <c r="S18" s="4">
        <v>0.39859999999999995</v>
      </c>
      <c r="T18" s="4">
        <v>2.24E-2</v>
      </c>
      <c r="U18" s="14">
        <v>0.98000034412207404</v>
      </c>
      <c r="V18" s="4">
        <v>4.82E-2</v>
      </c>
      <c r="W18" s="4">
        <v>8.0399999999999999E-2</v>
      </c>
      <c r="X18" s="14">
        <v>0.99803208498903151</v>
      </c>
      <c r="Y18" s="4">
        <v>0.1338</v>
      </c>
      <c r="Z18" s="4">
        <v>5.7999999999999996E-2</v>
      </c>
      <c r="AA18" s="14">
        <v>0.99533453795969495</v>
      </c>
      <c r="AB18" s="4">
        <v>0.11119999999999999</v>
      </c>
      <c r="AC18" s="4">
        <v>0.1052</v>
      </c>
      <c r="AD18" s="14">
        <v>0.99895743589646102</v>
      </c>
      <c r="AE18" s="4">
        <v>0.16920000000000002</v>
      </c>
      <c r="AF18" s="4">
        <v>0.95570485167492736</v>
      </c>
      <c r="AG18" s="4">
        <v>1.2200000000000003E-2</v>
      </c>
      <c r="AH18" s="4">
        <v>5.62E-2</v>
      </c>
      <c r="AI18" s="4">
        <v>0.95696466756912202</v>
      </c>
      <c r="AJ18" s="4">
        <v>1.6200000000000003E-2</v>
      </c>
      <c r="AK18" s="4">
        <v>5.9400000000000008E-2</v>
      </c>
      <c r="AL18" s="4">
        <v>0.36880000000000002</v>
      </c>
      <c r="AM18" s="4">
        <v>0.99999877644700874</v>
      </c>
      <c r="AN18" s="4">
        <v>0.30499999999999999</v>
      </c>
      <c r="AO18" s="4">
        <v>0.99999047497075055</v>
      </c>
      <c r="AP18" s="4">
        <v>0.99999991392088505</v>
      </c>
      <c r="AQ18" s="4">
        <v>0.48499999999999993</v>
      </c>
      <c r="AR18" s="4">
        <v>0.99999897509050584</v>
      </c>
      <c r="AS18" s="4">
        <v>0.38259999999999994</v>
      </c>
      <c r="AT18" s="4">
        <v>0.02</v>
      </c>
      <c r="AU18" s="4">
        <v>0.6</v>
      </c>
      <c r="AV18" s="4">
        <v>1.4E-3</v>
      </c>
      <c r="AW18" s="4">
        <v>7.4049602402379039E-2</v>
      </c>
      <c r="AX18" s="4">
        <v>0.89200000000000002</v>
      </c>
      <c r="AY18" s="4">
        <v>0.15840000000000001</v>
      </c>
      <c r="AZ18" s="4">
        <v>0.99999575597168955</v>
      </c>
      <c r="BA18" s="4">
        <v>0.63419999999999999</v>
      </c>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row>
    <row r="19" spans="2:192" x14ac:dyDescent="0.3">
      <c r="B19">
        <v>11.5</v>
      </c>
      <c r="C19" s="5">
        <v>0</v>
      </c>
      <c r="D19" s="5">
        <v>0</v>
      </c>
      <c r="E19" s="5">
        <v>0.26023992245943384</v>
      </c>
      <c r="F19" s="4">
        <v>0.93599999999999994</v>
      </c>
      <c r="G19" s="4">
        <v>0.34760000000000002</v>
      </c>
      <c r="H19" s="4">
        <v>1.3599999999999999E-2</v>
      </c>
      <c r="I19" s="4">
        <v>1.1633308706121015E-6</v>
      </c>
      <c r="J19" s="4">
        <v>7.7595065571695512E-5</v>
      </c>
      <c r="K19" s="4">
        <v>1.8942361862328786E-3</v>
      </c>
      <c r="L19" s="4">
        <v>3.0066568563638665E-2</v>
      </c>
      <c r="M19" s="4">
        <v>0.99999974476449682</v>
      </c>
      <c r="N19" s="4">
        <v>0.99999394727217894</v>
      </c>
      <c r="O19" s="4">
        <v>0.86540000000000006</v>
      </c>
      <c r="P19" s="4">
        <v>0.20779999999999998</v>
      </c>
      <c r="Q19" s="4">
        <v>0.19579999999999997</v>
      </c>
      <c r="R19" s="14">
        <v>0.99933804857722375</v>
      </c>
      <c r="S19" s="4">
        <v>0.43359999999999999</v>
      </c>
      <c r="T19" s="4">
        <v>2.64E-2</v>
      </c>
      <c r="U19" s="14">
        <v>0.99159126906294759</v>
      </c>
      <c r="V19" s="4">
        <v>6.5600000000000006E-2</v>
      </c>
      <c r="W19" s="4">
        <v>9.2200000000000004E-2</v>
      </c>
      <c r="X19" s="14">
        <v>0.99939464939058431</v>
      </c>
      <c r="Y19" s="4">
        <v>0.17080000000000001</v>
      </c>
      <c r="Z19" s="4">
        <v>6.4399999999999999E-2</v>
      </c>
      <c r="AA19" s="14">
        <v>0.9983961161719257</v>
      </c>
      <c r="AB19" s="4">
        <v>0.14299999999999999</v>
      </c>
      <c r="AC19" s="4">
        <v>0.1172</v>
      </c>
      <c r="AD19" s="14">
        <v>0.99970362504944743</v>
      </c>
      <c r="AE19" s="4">
        <v>0.21200000000000002</v>
      </c>
      <c r="AF19" s="4">
        <v>0.97899176550319922</v>
      </c>
      <c r="AG19" s="4">
        <v>1.5600000000000003E-2</v>
      </c>
      <c r="AH19" s="4">
        <v>7.6600000000000001E-2</v>
      </c>
      <c r="AI19" s="4">
        <v>0.97968180669403182</v>
      </c>
      <c r="AJ19" s="4">
        <v>1.8600000000000002E-2</v>
      </c>
      <c r="AK19" s="4">
        <v>8.320000000000001E-2</v>
      </c>
      <c r="AL19" s="4">
        <v>0.3926</v>
      </c>
      <c r="AM19" s="4">
        <v>0.99999983572006312</v>
      </c>
      <c r="AN19" s="4">
        <v>0.32500000000000001</v>
      </c>
      <c r="AO19" s="4">
        <v>0.99999841245544285</v>
      </c>
      <c r="AP19" s="4">
        <v>0.99999999118141114</v>
      </c>
      <c r="AQ19" s="4">
        <v>0.50939999999999996</v>
      </c>
      <c r="AR19" s="4">
        <v>0.99999986489156867</v>
      </c>
      <c r="AS19" s="4">
        <v>0.40499999999999992</v>
      </c>
      <c r="AT19" s="4">
        <v>2.1999999999999999E-2</v>
      </c>
      <c r="AU19" s="4">
        <v>0.63839999999999997</v>
      </c>
      <c r="AV19" s="4">
        <v>3.0000000000000001E-3</v>
      </c>
      <c r="AW19" s="4">
        <v>0.12211004430142916</v>
      </c>
      <c r="AX19" s="4">
        <v>0.90759999999999996</v>
      </c>
      <c r="AY19" s="4">
        <v>0.20140000000000002</v>
      </c>
      <c r="AZ19" s="4">
        <v>0.99999935097199832</v>
      </c>
      <c r="BA19" s="4">
        <v>0.65920000000000001</v>
      </c>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row>
    <row r="20" spans="2:192" x14ac:dyDescent="0.3">
      <c r="B20">
        <v>12.5</v>
      </c>
      <c r="C20" s="5">
        <v>0</v>
      </c>
      <c r="D20" s="5">
        <v>0</v>
      </c>
      <c r="E20" s="5">
        <v>0.35865841696634115</v>
      </c>
      <c r="F20" s="4">
        <v>0.95299999999999996</v>
      </c>
      <c r="G20" s="4">
        <v>0.39700000000000002</v>
      </c>
      <c r="H20" s="4">
        <v>1.72E-2</v>
      </c>
      <c r="I20" s="4">
        <v>3.6159184160647576E-6</v>
      </c>
      <c r="J20" s="4">
        <v>2.0181586367224184E-4</v>
      </c>
      <c r="K20" s="4">
        <v>4.1300788637567993E-3</v>
      </c>
      <c r="L20" s="4">
        <v>5.3212104602655325E-2</v>
      </c>
      <c r="M20" s="4">
        <v>0.99999996696726923</v>
      </c>
      <c r="N20" s="4">
        <v>0.99999893560769615</v>
      </c>
      <c r="O20" s="4">
        <v>0.89560000000000006</v>
      </c>
      <c r="P20" s="4">
        <v>0.2276</v>
      </c>
      <c r="Q20" s="4">
        <v>0.21539999999999998</v>
      </c>
      <c r="R20" s="14">
        <v>0.99980919731795737</v>
      </c>
      <c r="S20" s="4">
        <v>0.51559999999999995</v>
      </c>
      <c r="T20" s="4">
        <v>2.8400000000000002E-2</v>
      </c>
      <c r="U20" s="14">
        <v>0.99671059424516673</v>
      </c>
      <c r="V20" s="4">
        <v>8.1600000000000006E-2</v>
      </c>
      <c r="W20" s="4">
        <v>0.10160000000000001</v>
      </c>
      <c r="X20" s="14">
        <v>0.99982726358807739</v>
      </c>
      <c r="Y20" s="4">
        <v>0.20519999999999999</v>
      </c>
      <c r="Z20" s="4">
        <v>7.1199999999999999E-2</v>
      </c>
      <c r="AA20" s="14">
        <v>0.99948807906762127</v>
      </c>
      <c r="AB20" s="4">
        <v>0.1704</v>
      </c>
      <c r="AC20" s="4">
        <v>0.12839999999999999</v>
      </c>
      <c r="AD20" s="14">
        <v>0.99992188537669602</v>
      </c>
      <c r="AE20" s="4">
        <v>0.24640000000000001</v>
      </c>
      <c r="AF20" s="4">
        <v>0.99071284546342941</v>
      </c>
      <c r="AG20" s="4">
        <v>1.9200000000000002E-2</v>
      </c>
      <c r="AH20" s="4">
        <v>0.1008</v>
      </c>
      <c r="AI20" s="4">
        <v>0.99105930720575752</v>
      </c>
      <c r="AJ20" s="4">
        <v>2.0400000000000001E-2</v>
      </c>
      <c r="AK20" s="4">
        <v>0.1066</v>
      </c>
      <c r="AL20" s="4">
        <v>0.41660000000000003</v>
      </c>
      <c r="AM20" s="4">
        <v>0.99999997960465303</v>
      </c>
      <c r="AN20" s="4">
        <v>0.34739999999999999</v>
      </c>
      <c r="AO20" s="4">
        <v>0.99999975521327</v>
      </c>
      <c r="AP20" s="4">
        <v>0.99999999916499882</v>
      </c>
      <c r="AQ20" s="4">
        <v>0.53199999999999992</v>
      </c>
      <c r="AR20" s="4">
        <v>0.99999998353171038</v>
      </c>
      <c r="AS20" s="4">
        <v>0.41919999999999991</v>
      </c>
      <c r="AT20" s="4">
        <v>2.4999999999999998E-2</v>
      </c>
      <c r="AU20" s="4">
        <v>0.65899999999999992</v>
      </c>
      <c r="AV20" s="4">
        <v>3.8E-3</v>
      </c>
      <c r="AW20" s="4">
        <v>0.18659113718265469</v>
      </c>
      <c r="AX20" s="4">
        <v>0.92299999999999993</v>
      </c>
      <c r="AY20" s="4">
        <v>0.24640000000000001</v>
      </c>
      <c r="AZ20" s="4">
        <v>0.99999990819704621</v>
      </c>
      <c r="BA20" s="4">
        <v>0.68420000000000003</v>
      </c>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row>
    <row r="21" spans="2:192" x14ac:dyDescent="0.3">
      <c r="B21">
        <v>13.5</v>
      </c>
      <c r="C21" s="5">
        <v>0</v>
      </c>
      <c r="D21" s="5">
        <v>0</v>
      </c>
      <c r="E21" s="5">
        <v>0.46464756489685671</v>
      </c>
      <c r="F21" s="4">
        <v>0.96060000000000001</v>
      </c>
      <c r="G21" s="4">
        <v>0.50560000000000005</v>
      </c>
      <c r="H21" s="4">
        <v>1.9599999999999999E-2</v>
      </c>
      <c r="I21" s="4">
        <v>1.0388833253122482E-5</v>
      </c>
      <c r="J21" s="4">
        <v>4.8561261010195085E-4</v>
      </c>
      <c r="K21" s="4">
        <v>8.3437823713980314E-3</v>
      </c>
      <c r="L21" s="4">
        <v>8.7574323491349304E-2</v>
      </c>
      <c r="M21" s="4">
        <v>0.9999999960245548</v>
      </c>
      <c r="N21" s="4">
        <v>0.99999982583372693</v>
      </c>
      <c r="O21" s="4">
        <v>0.9154000000000001</v>
      </c>
      <c r="P21" s="4">
        <v>0.24559999999999998</v>
      </c>
      <c r="Q21" s="4">
        <v>0.23719999999999997</v>
      </c>
      <c r="R21" s="14">
        <v>0.99994872982963612</v>
      </c>
      <c r="S21" s="4">
        <v>0.55419999999999991</v>
      </c>
      <c r="T21" s="4">
        <v>3.2000000000000001E-2</v>
      </c>
      <c r="U21" s="14">
        <v>0.99879770374253296</v>
      </c>
      <c r="V21" s="4">
        <v>0.1048</v>
      </c>
      <c r="W21" s="4">
        <v>0.11300000000000002</v>
      </c>
      <c r="X21" s="14">
        <v>0.99995405282595806</v>
      </c>
      <c r="Y21" s="4">
        <v>0.2414</v>
      </c>
      <c r="Z21" s="4">
        <v>8.0399999999999999E-2</v>
      </c>
      <c r="AA21" s="14">
        <v>0.99984758685174258</v>
      </c>
      <c r="AB21" s="4">
        <v>0.20019999999999999</v>
      </c>
      <c r="AC21" s="4">
        <v>0.13899999999999998</v>
      </c>
      <c r="AD21" s="14">
        <v>0.99998081566505315</v>
      </c>
      <c r="AE21" s="4">
        <v>0.28139999999999998</v>
      </c>
      <c r="AF21" s="4">
        <v>0.99615863953725947</v>
      </c>
      <c r="AG21" s="4">
        <v>2.3600000000000003E-2</v>
      </c>
      <c r="AH21" s="4">
        <v>0.1396</v>
      </c>
      <c r="AI21" s="4">
        <v>0.99631921321156303</v>
      </c>
      <c r="AJ21" s="4">
        <v>2.4800000000000003E-2</v>
      </c>
      <c r="AK21" s="4">
        <v>0.14180000000000001</v>
      </c>
      <c r="AL21" s="4">
        <v>0.44420000000000004</v>
      </c>
      <c r="AM21" s="4">
        <v>0.99999999764556702</v>
      </c>
      <c r="AN21" s="4">
        <v>0.37359999999999999</v>
      </c>
      <c r="AO21" s="4">
        <v>0.99999996489006915</v>
      </c>
      <c r="AP21" s="4">
        <v>0.99999999992651023</v>
      </c>
      <c r="AQ21" s="4">
        <v>0.5593999999999999</v>
      </c>
      <c r="AR21" s="4">
        <v>0.99999999813357399</v>
      </c>
      <c r="AS21" s="4">
        <v>0.43399999999999989</v>
      </c>
      <c r="AT21" s="4">
        <v>2.76E-2</v>
      </c>
      <c r="AU21" s="4">
        <v>0.67239999999999989</v>
      </c>
      <c r="AV21" s="4">
        <v>4.1999999999999997E-3</v>
      </c>
      <c r="AW21" s="4">
        <v>0.26644849067401871</v>
      </c>
      <c r="AX21" s="4">
        <v>0.92939999999999989</v>
      </c>
      <c r="AY21" s="4">
        <v>0.29039999999999999</v>
      </c>
      <c r="AZ21" s="4">
        <v>0.99999998792309153</v>
      </c>
      <c r="BA21" s="4">
        <v>0.70920000000000005</v>
      </c>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row>
    <row r="22" spans="2:192" x14ac:dyDescent="0.3">
      <c r="B22">
        <v>14.5</v>
      </c>
      <c r="C22" s="5">
        <v>0</v>
      </c>
      <c r="D22" s="5">
        <v>0</v>
      </c>
      <c r="E22" s="5">
        <v>0.57063671282737227</v>
      </c>
      <c r="F22" s="4">
        <v>0.96279999999999999</v>
      </c>
      <c r="G22" s="4">
        <v>0.55260000000000009</v>
      </c>
      <c r="H22" s="4">
        <v>2.3E-2</v>
      </c>
      <c r="I22" s="4">
        <v>2.7756522013863356E-5</v>
      </c>
      <c r="J22" s="4">
        <v>1.0876671364564055E-3</v>
      </c>
      <c r="K22" s="4">
        <v>1.5717763509770201E-2</v>
      </c>
      <c r="L22" s="4">
        <v>0.13494509667362029</v>
      </c>
      <c r="M22" s="4">
        <v>0.9999999995529395</v>
      </c>
      <c r="N22" s="4">
        <v>0.99999997335689772</v>
      </c>
      <c r="O22" s="4">
        <v>0.93200000000000005</v>
      </c>
      <c r="P22" s="4">
        <v>0.26519999999999999</v>
      </c>
      <c r="Q22" s="4">
        <v>0.25819999999999999</v>
      </c>
      <c r="R22" s="14">
        <v>0.99998710127034773</v>
      </c>
      <c r="S22" s="4">
        <v>0.62779999999999991</v>
      </c>
      <c r="T22" s="4">
        <v>3.4200000000000001E-2</v>
      </c>
      <c r="U22" s="14">
        <v>0.99958782376653588</v>
      </c>
      <c r="V22" s="4">
        <v>0.1318</v>
      </c>
      <c r="W22" s="4">
        <v>0.12440000000000001</v>
      </c>
      <c r="X22" s="14">
        <v>0.99998855761140981</v>
      </c>
      <c r="Y22" s="4">
        <v>0.28120000000000001</v>
      </c>
      <c r="Z22" s="4">
        <v>9.1200000000000003E-2</v>
      </c>
      <c r="AA22" s="14">
        <v>0.999957493517174</v>
      </c>
      <c r="AB22" s="4">
        <v>0.2424</v>
      </c>
      <c r="AC22" s="4">
        <v>0.15259999999999999</v>
      </c>
      <c r="AD22" s="14">
        <v>0.99999559033020557</v>
      </c>
      <c r="AE22" s="4">
        <v>0.3246</v>
      </c>
      <c r="AF22" s="4">
        <v>0.99850811069482615</v>
      </c>
      <c r="AG22" s="4">
        <v>2.7400000000000004E-2</v>
      </c>
      <c r="AH22" s="4">
        <v>0.17080000000000001</v>
      </c>
      <c r="AI22" s="4">
        <v>0.9985772157183409</v>
      </c>
      <c r="AJ22" s="4">
        <v>2.7600000000000003E-2</v>
      </c>
      <c r="AK22" s="4">
        <v>0.17580000000000001</v>
      </c>
      <c r="AL22" s="4">
        <v>0.46480000000000005</v>
      </c>
      <c r="AM22" s="4">
        <v>0.99999999974604481</v>
      </c>
      <c r="AN22" s="4">
        <v>0.39500000000000002</v>
      </c>
      <c r="AO22" s="4">
        <v>0.99999999529320505</v>
      </c>
      <c r="AP22" s="4">
        <v>0.99999999999395839</v>
      </c>
      <c r="AQ22" s="4">
        <v>0.5835999999999999</v>
      </c>
      <c r="AR22" s="4">
        <v>0.99999999980235843</v>
      </c>
      <c r="AS22" s="4">
        <v>0.45779999999999987</v>
      </c>
      <c r="AT22" s="4">
        <v>3.0599999999999999E-2</v>
      </c>
      <c r="AU22" s="4">
        <v>0.6893999999999999</v>
      </c>
      <c r="AV22" s="4">
        <v>4.7999999999999996E-3</v>
      </c>
      <c r="AW22" s="4">
        <v>0.35828444718908725</v>
      </c>
      <c r="AX22" s="4">
        <v>0.93459999999999988</v>
      </c>
      <c r="AY22" s="4">
        <v>0.33339999999999997</v>
      </c>
      <c r="AZ22" s="4">
        <v>0.99999999851526611</v>
      </c>
      <c r="BA22" s="4">
        <v>0.73420000000000007</v>
      </c>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row>
    <row r="23" spans="2:192" x14ac:dyDescent="0.3">
      <c r="B23">
        <v>15.5</v>
      </c>
      <c r="C23" s="5">
        <v>0</v>
      </c>
      <c r="D23" s="5">
        <v>0</v>
      </c>
      <c r="E23" s="5">
        <v>0.66955991756252009</v>
      </c>
      <c r="F23" s="4">
        <v>0.97499999999999998</v>
      </c>
      <c r="G23" s="4">
        <v>0.58900000000000008</v>
      </c>
      <c r="H23" s="4">
        <v>2.8999999999999998E-2</v>
      </c>
      <c r="I23" s="4">
        <v>6.9323190447903108E-5</v>
      </c>
      <c r="J23" s="4">
        <v>2.2797350986382241E-3</v>
      </c>
      <c r="K23" s="4">
        <v>2.776193270244473E-2</v>
      </c>
      <c r="L23" s="4">
        <v>0.19589549150147556</v>
      </c>
      <c r="M23" s="4">
        <v>0.99999999995282307</v>
      </c>
      <c r="N23" s="4">
        <v>0.99999999617381485</v>
      </c>
      <c r="O23" s="4">
        <v>0.9456</v>
      </c>
      <c r="P23" s="4">
        <v>0.28659999999999997</v>
      </c>
      <c r="Q23" s="4">
        <v>0.27839999999999998</v>
      </c>
      <c r="R23" s="14">
        <v>0.99999694994013044</v>
      </c>
      <c r="S23" s="4">
        <v>0.65439999999999987</v>
      </c>
      <c r="T23" s="4">
        <v>3.7400000000000003E-2</v>
      </c>
      <c r="U23" s="14">
        <v>0.99986699950835023</v>
      </c>
      <c r="V23" s="4">
        <v>0.15720000000000001</v>
      </c>
      <c r="W23" s="4">
        <v>0.1338</v>
      </c>
      <c r="X23" s="14">
        <v>0.99999732182691459</v>
      </c>
      <c r="Y23" s="4">
        <v>0.30580000000000002</v>
      </c>
      <c r="Z23" s="4">
        <v>9.820000000000001E-2</v>
      </c>
      <c r="AA23" s="14">
        <v>0.9999888535523771</v>
      </c>
      <c r="AB23" s="4">
        <v>0.26519999999999999</v>
      </c>
      <c r="AC23" s="4">
        <v>0.16199999999999998</v>
      </c>
      <c r="AD23" s="14">
        <v>0.99999904760185121</v>
      </c>
      <c r="AE23" s="4">
        <v>0.34820000000000001</v>
      </c>
      <c r="AF23" s="4">
        <v>0.99945416441427304</v>
      </c>
      <c r="AG23" s="4">
        <v>3.0200000000000005E-2</v>
      </c>
      <c r="AH23" s="4">
        <v>0.1898</v>
      </c>
      <c r="AI23" s="4">
        <v>0.99948192205605657</v>
      </c>
      <c r="AJ23" s="4">
        <v>3.0400000000000003E-2</v>
      </c>
      <c r="AK23" s="4">
        <v>0.19800000000000001</v>
      </c>
      <c r="AL23" s="4">
        <v>0.48100000000000004</v>
      </c>
      <c r="AM23" s="4">
        <v>0.99999999997429678</v>
      </c>
      <c r="AN23" s="4">
        <v>0.41560000000000002</v>
      </c>
      <c r="AO23" s="4">
        <v>0.99999999940776274</v>
      </c>
      <c r="AP23" s="4">
        <v>0.99999999999953415</v>
      </c>
      <c r="AQ23" s="4">
        <v>0.60519999999999985</v>
      </c>
      <c r="AR23" s="4">
        <v>0.99999999998036215</v>
      </c>
      <c r="AS23" s="4">
        <v>0.47359999999999985</v>
      </c>
      <c r="AT23" s="4">
        <v>3.3799999999999997E-2</v>
      </c>
      <c r="AU23" s="4">
        <v>0.69919999999999993</v>
      </c>
      <c r="AV23" s="4">
        <v>7.4000000000000003E-3</v>
      </c>
      <c r="AW23" s="4">
        <v>0.45685504051526088</v>
      </c>
      <c r="AX23" s="4">
        <v>0.94679999999999986</v>
      </c>
      <c r="AY23" s="4">
        <v>0.37639999999999996</v>
      </c>
      <c r="AZ23" s="4">
        <v>0.99999999982869581</v>
      </c>
      <c r="BA23" s="4">
        <v>0.7592000000000001</v>
      </c>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row>
    <row r="24" spans="2:192" x14ac:dyDescent="0.3">
      <c r="B24">
        <v>16.5</v>
      </c>
      <c r="C24" s="5">
        <v>0</v>
      </c>
      <c r="D24" s="5">
        <v>0</v>
      </c>
      <c r="E24" s="5">
        <v>0.7561177217057744</v>
      </c>
      <c r="F24" s="4">
        <v>0.97560000000000002</v>
      </c>
      <c r="G24" s="4">
        <v>0.66980000000000006</v>
      </c>
      <c r="H24" s="4">
        <v>3.2799999999999996E-2</v>
      </c>
      <c r="I24" s="4">
        <v>1.6258840274677991E-4</v>
      </c>
      <c r="J24" s="4">
        <v>4.4925112534382299E-3</v>
      </c>
      <c r="K24" s="4">
        <v>4.6204566778727627E-2</v>
      </c>
      <c r="L24" s="4">
        <v>0.26941690526257606</v>
      </c>
      <c r="M24" s="4">
        <v>0.99999999999531075</v>
      </c>
      <c r="N24" s="4">
        <v>0.99999999948226781</v>
      </c>
      <c r="O24" s="4">
        <v>0.95640000000000003</v>
      </c>
      <c r="P24" s="4">
        <v>0.31299999999999994</v>
      </c>
      <c r="Q24" s="4">
        <v>0.29959999999999998</v>
      </c>
      <c r="R24" s="14">
        <v>0.99999931977629686</v>
      </c>
      <c r="S24" s="4">
        <v>0.68179999999999985</v>
      </c>
      <c r="T24" s="4">
        <v>4.1600000000000005E-2</v>
      </c>
      <c r="U24" s="14">
        <v>0.99995947647282624</v>
      </c>
      <c r="V24" s="4">
        <v>0.1724</v>
      </c>
      <c r="W24" s="4">
        <v>0.14560000000000001</v>
      </c>
      <c r="X24" s="14">
        <v>0.99999940880573168</v>
      </c>
      <c r="Y24" s="4">
        <v>0.34900000000000003</v>
      </c>
      <c r="Z24" s="4">
        <v>0.10540000000000001</v>
      </c>
      <c r="AA24" s="14">
        <v>0.99999724236179388</v>
      </c>
      <c r="AB24" s="4">
        <v>0.30859999999999999</v>
      </c>
      <c r="AC24" s="4">
        <v>0.17879999999999999</v>
      </c>
      <c r="AD24" s="14">
        <v>0.99999980604081851</v>
      </c>
      <c r="AE24" s="4">
        <v>0.39100000000000001</v>
      </c>
      <c r="AF24" s="4">
        <v>0.99981129969336424</v>
      </c>
      <c r="AG24" s="4">
        <v>3.4000000000000002E-2</v>
      </c>
      <c r="AH24" s="4">
        <v>0.24380000000000002</v>
      </c>
      <c r="AI24" s="4">
        <v>0.99982175237416104</v>
      </c>
      <c r="AJ24" s="4">
        <v>3.5000000000000003E-2</v>
      </c>
      <c r="AK24" s="4">
        <v>0.25359999999999999</v>
      </c>
      <c r="AL24" s="4">
        <v>0.50520000000000009</v>
      </c>
      <c r="AM24" s="4">
        <v>0.99999999999754996</v>
      </c>
      <c r="AN24" s="4">
        <v>0.43720000000000003</v>
      </c>
      <c r="AO24" s="4">
        <v>0.99999999992979727</v>
      </c>
      <c r="AP24" s="4">
        <v>0.99999999999996625</v>
      </c>
      <c r="AQ24" s="4">
        <v>0.62559999999999982</v>
      </c>
      <c r="AR24" s="4">
        <v>0.99999999999816247</v>
      </c>
      <c r="AS24" s="4">
        <v>0.49139999999999984</v>
      </c>
      <c r="AT24" s="4">
        <v>3.7399999999999996E-2</v>
      </c>
      <c r="AU24" s="4">
        <v>0.72899999999999998</v>
      </c>
      <c r="AV24" s="4">
        <v>8.8000000000000005E-3</v>
      </c>
      <c r="AW24" s="4">
        <v>0.55604170004972309</v>
      </c>
      <c r="AX24" s="4">
        <v>0.95439999999999992</v>
      </c>
      <c r="AY24" s="4">
        <v>0.41739999999999994</v>
      </c>
      <c r="AZ24" s="4">
        <v>0.999999999981382</v>
      </c>
      <c r="BA24" s="4">
        <v>0.78420000000000012</v>
      </c>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row>
    <row r="25" spans="2:192" x14ac:dyDescent="0.3">
      <c r="B25">
        <v>17.5</v>
      </c>
      <c r="C25" s="5">
        <v>0</v>
      </c>
      <c r="D25" s="5">
        <v>0</v>
      </c>
      <c r="E25" s="5">
        <v>0.82740061923551333</v>
      </c>
      <c r="F25" s="4">
        <v>0.9788</v>
      </c>
      <c r="G25" s="4">
        <v>0.6866000000000001</v>
      </c>
      <c r="H25" s="4">
        <v>3.8399999999999997E-2</v>
      </c>
      <c r="I25" s="4">
        <v>3.5954258636617292E-4</v>
      </c>
      <c r="J25" s="4">
        <v>8.3583613591770526E-3</v>
      </c>
      <c r="K25" s="4">
        <v>7.2783657065135302E-2</v>
      </c>
      <c r="L25" s="4">
        <v>0.35288533382664899</v>
      </c>
      <c r="M25" s="4">
        <v>0.99999999999955946</v>
      </c>
      <c r="N25" s="4">
        <v>0.99999999993377431</v>
      </c>
      <c r="O25" s="4">
        <v>0.96600000000000008</v>
      </c>
      <c r="P25" s="4">
        <v>0.33259999999999995</v>
      </c>
      <c r="Q25" s="4">
        <v>0.3226</v>
      </c>
      <c r="R25" s="14">
        <v>0.99999985647448753</v>
      </c>
      <c r="S25" s="4">
        <v>0.68179999999999985</v>
      </c>
      <c r="T25" s="4">
        <v>4.7200000000000006E-2</v>
      </c>
      <c r="U25" s="14">
        <v>0.99998830752645695</v>
      </c>
      <c r="V25" s="4">
        <v>0.23599999999999999</v>
      </c>
      <c r="W25" s="4">
        <v>0.157</v>
      </c>
      <c r="X25" s="14">
        <v>0.99999987653451361</v>
      </c>
      <c r="Y25" s="4">
        <v>0.37740000000000001</v>
      </c>
      <c r="Z25" s="4">
        <v>0.1144</v>
      </c>
      <c r="AA25" s="14">
        <v>0.99999935436792942</v>
      </c>
      <c r="AB25" s="4">
        <v>0.33799999999999997</v>
      </c>
      <c r="AC25" s="4">
        <v>0.19059999999999999</v>
      </c>
      <c r="AD25" s="14">
        <v>0.9999999626361582</v>
      </c>
      <c r="AE25" s="4">
        <v>0.41500000000000004</v>
      </c>
      <c r="AF25" s="4">
        <v>0.99993818775722954</v>
      </c>
      <c r="AG25" s="4">
        <v>3.7400000000000003E-2</v>
      </c>
      <c r="AH25" s="4">
        <v>0.29360000000000003</v>
      </c>
      <c r="AI25" s="4">
        <v>0.99994189238662035</v>
      </c>
      <c r="AJ25" s="4">
        <v>4.0400000000000005E-2</v>
      </c>
      <c r="AK25" s="4">
        <v>0.30199999999999999</v>
      </c>
      <c r="AL25" s="4">
        <v>0.52760000000000007</v>
      </c>
      <c r="AM25" s="4">
        <v>0.99999999999977951</v>
      </c>
      <c r="AN25" s="4">
        <v>0.46</v>
      </c>
      <c r="AO25" s="4">
        <v>0.99999999999213429</v>
      </c>
      <c r="AP25" s="4">
        <v>0.99999999999999778</v>
      </c>
      <c r="AQ25" s="4">
        <v>0.64759999999999984</v>
      </c>
      <c r="AR25" s="4">
        <v>0.9999999999998378</v>
      </c>
      <c r="AS25" s="4">
        <v>0.50579999999999981</v>
      </c>
      <c r="AT25" s="4">
        <v>4.0199999999999993E-2</v>
      </c>
      <c r="AU25" s="4">
        <v>0.749</v>
      </c>
      <c r="AV25" s="4">
        <v>1.06E-2</v>
      </c>
      <c r="AW25" s="4">
        <v>0.64997730113824326</v>
      </c>
      <c r="AX25" s="4">
        <v>0.95719999999999994</v>
      </c>
      <c r="AY25" s="4">
        <v>0.45439999999999992</v>
      </c>
      <c r="AZ25" s="4">
        <v>0.99999999999808764</v>
      </c>
      <c r="BA25" s="4">
        <v>0.80920000000000014</v>
      </c>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row>
    <row r="26" spans="2:192" x14ac:dyDescent="0.3">
      <c r="B26">
        <v>18.5</v>
      </c>
      <c r="C26" s="5">
        <v>0</v>
      </c>
      <c r="D26" s="5">
        <v>0</v>
      </c>
      <c r="E26" s="5">
        <v>0.88284287286975471</v>
      </c>
      <c r="F26" s="4">
        <v>0.9788</v>
      </c>
      <c r="G26" s="4">
        <v>0.73120000000000007</v>
      </c>
      <c r="H26" s="4">
        <v>4.48E-2</v>
      </c>
      <c r="I26" s="4">
        <v>7.5235676369596219E-4</v>
      </c>
      <c r="J26" s="4">
        <v>1.4737014033646127E-2</v>
      </c>
      <c r="K26" s="4">
        <v>0.1089607521771902</v>
      </c>
      <c r="L26" s="4">
        <v>0.44238203778701607</v>
      </c>
      <c r="M26" s="4">
        <v>0.9999999999999607</v>
      </c>
      <c r="N26" s="4">
        <v>0.99999999999196854</v>
      </c>
      <c r="O26" s="4">
        <v>0.97120000000000006</v>
      </c>
      <c r="P26" s="4">
        <v>0.35759999999999997</v>
      </c>
      <c r="Q26" s="4">
        <v>0.34620000000000001</v>
      </c>
      <c r="R26" s="14">
        <v>0.99999997126826723</v>
      </c>
      <c r="S26" s="4">
        <v>0.71179999999999988</v>
      </c>
      <c r="T26" s="4">
        <v>0.05</v>
      </c>
      <c r="U26" s="14">
        <v>0.99999679667002606</v>
      </c>
      <c r="V26" s="4">
        <v>0.25979999999999998</v>
      </c>
      <c r="W26" s="4">
        <v>0.16600000000000001</v>
      </c>
      <c r="X26" s="14">
        <v>0.99999997553710573</v>
      </c>
      <c r="Y26" s="4">
        <v>0.4032</v>
      </c>
      <c r="Z26" s="4">
        <v>0.1212</v>
      </c>
      <c r="AA26" s="14">
        <v>0.99999985655605494</v>
      </c>
      <c r="AB26" s="4">
        <v>0.36399999999999999</v>
      </c>
      <c r="AC26" s="4">
        <v>0.2054</v>
      </c>
      <c r="AD26" s="14">
        <v>0.99999999317224941</v>
      </c>
      <c r="AE26" s="4">
        <v>0.44260000000000005</v>
      </c>
      <c r="AF26" s="4">
        <v>0.99998076575199324</v>
      </c>
      <c r="AG26" s="4">
        <v>4.2000000000000003E-2</v>
      </c>
      <c r="AH26" s="4">
        <v>0.3518</v>
      </c>
      <c r="AI26" s="4">
        <v>0.99998200580189145</v>
      </c>
      <c r="AJ26" s="4">
        <v>4.4200000000000003E-2</v>
      </c>
      <c r="AK26" s="4">
        <v>0.36</v>
      </c>
      <c r="AL26" s="4">
        <v>0.54740000000000011</v>
      </c>
      <c r="AM26" s="4">
        <v>0.99999999999998146</v>
      </c>
      <c r="AN26" s="4">
        <v>0.48120000000000002</v>
      </c>
      <c r="AO26" s="4">
        <v>0.99999999999916456</v>
      </c>
      <c r="AP26" s="4">
        <v>1</v>
      </c>
      <c r="AQ26" s="4">
        <v>0.66759999999999986</v>
      </c>
      <c r="AR26" s="4">
        <v>0.99999999999998668</v>
      </c>
      <c r="AS26" s="4">
        <v>0.51859999999999984</v>
      </c>
      <c r="AT26" s="4">
        <v>4.2799999999999991E-2</v>
      </c>
      <c r="AU26" s="4">
        <v>0.76219999999999999</v>
      </c>
      <c r="AV26" s="4">
        <v>1.3000000000000001E-2</v>
      </c>
      <c r="AW26" s="4">
        <v>0.73399747766741963</v>
      </c>
      <c r="AX26" s="4">
        <v>0.96319999999999995</v>
      </c>
      <c r="AY26" s="4">
        <v>0.48639999999999994</v>
      </c>
      <c r="AZ26" s="4">
        <v>0.99999999999981393</v>
      </c>
      <c r="BA26" s="4">
        <v>0.83420000000000016</v>
      </c>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row>
    <row r="27" spans="2:192" x14ac:dyDescent="0.3">
      <c r="B27">
        <v>19.5</v>
      </c>
      <c r="C27" s="5">
        <v>0</v>
      </c>
      <c r="D27" s="5">
        <v>0</v>
      </c>
      <c r="E27" s="5">
        <v>0.92369505975814303</v>
      </c>
      <c r="F27" s="4">
        <v>0.98060000000000003</v>
      </c>
      <c r="G27" s="4">
        <v>0.73120000000000007</v>
      </c>
      <c r="H27" s="4">
        <v>5.1400000000000001E-2</v>
      </c>
      <c r="I27" s="4">
        <v>1.4945688145454076E-3</v>
      </c>
      <c r="J27" s="4">
        <v>2.4707855319526729E-2</v>
      </c>
      <c r="K27" s="4">
        <v>0.15561016429536623</v>
      </c>
      <c r="L27" s="4">
        <v>0.53329184759938897</v>
      </c>
      <c r="M27" s="4">
        <v>0.99999999999999656</v>
      </c>
      <c r="N27" s="4">
        <v>0.9999999999990743</v>
      </c>
      <c r="O27" s="4">
        <v>0.97760000000000002</v>
      </c>
      <c r="P27" s="4">
        <v>0.37879999999999997</v>
      </c>
      <c r="Q27" s="4">
        <v>0.36580000000000001</v>
      </c>
      <c r="R27" s="14">
        <v>0.99999999452911204</v>
      </c>
      <c r="S27" s="4">
        <v>0.71179999999999988</v>
      </c>
      <c r="T27" s="4">
        <v>5.4400000000000004E-2</v>
      </c>
      <c r="U27" s="14">
        <v>0.99999916469428485</v>
      </c>
      <c r="V27" s="4">
        <v>0.3206</v>
      </c>
      <c r="W27" s="4">
        <v>0.17960000000000001</v>
      </c>
      <c r="X27" s="14">
        <v>0.99999999538973083</v>
      </c>
      <c r="Y27" s="4">
        <v>0.44979999999999998</v>
      </c>
      <c r="Z27" s="4">
        <v>0.13139999999999999</v>
      </c>
      <c r="AA27" s="14">
        <v>0.99999996968053795</v>
      </c>
      <c r="AB27" s="4">
        <v>0.40639999999999998</v>
      </c>
      <c r="AC27" s="4">
        <v>0.22159999999999999</v>
      </c>
      <c r="AD27" s="14">
        <v>0.99999999881339052</v>
      </c>
      <c r="AE27" s="4">
        <v>0.48720000000000008</v>
      </c>
      <c r="AF27" s="4">
        <v>0.99999430107243392</v>
      </c>
      <c r="AG27" s="4">
        <v>4.6200000000000005E-2</v>
      </c>
      <c r="AH27" s="4">
        <v>0.37259999999999999</v>
      </c>
      <c r="AI27" s="4">
        <v>0.9999946943085114</v>
      </c>
      <c r="AJ27" s="4">
        <v>4.7400000000000005E-2</v>
      </c>
      <c r="AK27" s="4">
        <v>0.3856</v>
      </c>
      <c r="AL27" s="4">
        <v>0.56140000000000012</v>
      </c>
      <c r="AM27" s="4">
        <v>0.99999999999999878</v>
      </c>
      <c r="AN27" s="4">
        <v>0.49820000000000003</v>
      </c>
      <c r="AO27" s="4">
        <v>0.99999999999991573</v>
      </c>
      <c r="AP27" s="4">
        <v>1.0000000000000002</v>
      </c>
      <c r="AQ27" s="4">
        <v>0.68179999999999985</v>
      </c>
      <c r="AR27" s="4">
        <v>0.99999999999999922</v>
      </c>
      <c r="AS27" s="4">
        <v>0.53499999999999981</v>
      </c>
      <c r="AT27" s="4">
        <v>4.6599999999999989E-2</v>
      </c>
      <c r="AU27" s="4">
        <v>0.78479999999999994</v>
      </c>
      <c r="AV27" s="4">
        <v>1.4200000000000001E-2</v>
      </c>
      <c r="AW27" s="4">
        <v>0.80519352198951111</v>
      </c>
      <c r="AX27" s="4">
        <v>0.97139999999999993</v>
      </c>
      <c r="AY27" s="4">
        <v>0.51439999999999997</v>
      </c>
      <c r="AZ27" s="4">
        <v>0.9999999999999829</v>
      </c>
      <c r="BA27" s="4">
        <v>0.85920000000000019</v>
      </c>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row>
    <row r="28" spans="2:192" x14ac:dyDescent="0.3">
      <c r="B28">
        <v>20.5</v>
      </c>
      <c r="C28" s="5">
        <v>0</v>
      </c>
      <c r="D28" s="5">
        <v>0</v>
      </c>
      <c r="E28" s="5">
        <v>0.95229159058001489</v>
      </c>
      <c r="F28" s="4">
        <v>0.98299999999999998</v>
      </c>
      <c r="G28" s="4">
        <v>0.76040000000000008</v>
      </c>
      <c r="H28" s="4">
        <v>5.96E-2</v>
      </c>
      <c r="I28" s="4">
        <v>2.8268394458201593E-3</v>
      </c>
      <c r="J28" s="4">
        <v>3.9514554629059409E-2</v>
      </c>
      <c r="K28" s="4">
        <v>0.21275569414013185</v>
      </c>
      <c r="L28" s="4">
        <v>0.62101981406832873</v>
      </c>
      <c r="M28" s="4">
        <v>0.99999999999999956</v>
      </c>
      <c r="N28" s="4">
        <v>0.99999999999989853</v>
      </c>
      <c r="O28" s="4">
        <v>0.98080000000000001</v>
      </c>
      <c r="P28" s="4">
        <v>0.3982</v>
      </c>
      <c r="Q28" s="4">
        <v>0.38780000000000003</v>
      </c>
      <c r="R28" s="14">
        <v>0.99999999900682468</v>
      </c>
      <c r="S28" s="4">
        <v>0.77179999999999982</v>
      </c>
      <c r="T28" s="4">
        <v>5.8400000000000007E-2</v>
      </c>
      <c r="U28" s="14">
        <v>0.99999979222071345</v>
      </c>
      <c r="V28" s="4">
        <v>0.36519999999999997</v>
      </c>
      <c r="W28" s="4">
        <v>0.19140000000000001</v>
      </c>
      <c r="X28" s="14">
        <v>0.99999999917165594</v>
      </c>
      <c r="Y28" s="4">
        <v>0.48879999999999996</v>
      </c>
      <c r="Z28" s="4">
        <v>0.13899999999999998</v>
      </c>
      <c r="AA28" s="14">
        <v>0.99999999388917726</v>
      </c>
      <c r="AB28" s="4">
        <v>0.44359999999999999</v>
      </c>
      <c r="AC28" s="4">
        <v>0.2344</v>
      </c>
      <c r="AD28" s="14">
        <v>0.99999999980341081</v>
      </c>
      <c r="AE28" s="4">
        <v>0.52360000000000007</v>
      </c>
      <c r="AF28" s="4">
        <v>0.99999838873920699</v>
      </c>
      <c r="AG28" s="4">
        <v>5.0400000000000007E-2</v>
      </c>
      <c r="AH28" s="4">
        <v>0.41239999999999999</v>
      </c>
      <c r="AI28" s="4">
        <v>0.9999985072047507</v>
      </c>
      <c r="AJ28" s="4">
        <v>5.3600000000000002E-2</v>
      </c>
      <c r="AK28" s="4">
        <v>0.42399999999999999</v>
      </c>
      <c r="AL28" s="4">
        <v>0.5828000000000001</v>
      </c>
      <c r="AM28" s="4">
        <v>1.0000000000000002</v>
      </c>
      <c r="AN28" s="4">
        <v>0.51560000000000006</v>
      </c>
      <c r="AO28" s="4">
        <v>0.99999999999999201</v>
      </c>
      <c r="AP28" s="4">
        <v>1.0000000000000002</v>
      </c>
      <c r="AQ28" s="4">
        <v>0.69879999999999987</v>
      </c>
      <c r="AR28" s="4">
        <v>1.0000000000000002</v>
      </c>
      <c r="AS28" s="4">
        <v>0.5491999999999998</v>
      </c>
      <c r="AT28" s="4">
        <v>4.9599999999999991E-2</v>
      </c>
      <c r="AU28" s="4">
        <v>0.81399999999999995</v>
      </c>
      <c r="AV28" s="4">
        <v>1.7400000000000002E-2</v>
      </c>
      <c r="AW28" s="4">
        <v>0.86250633766879481</v>
      </c>
      <c r="AX28" s="4">
        <v>0.97319999999999995</v>
      </c>
      <c r="AY28" s="4">
        <v>0.53839999999999999</v>
      </c>
      <c r="AZ28" s="4">
        <v>0.99999999999999867</v>
      </c>
      <c r="BA28" s="4">
        <v>0.88420000000000021</v>
      </c>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row>
    <row r="29" spans="2:192" x14ac:dyDescent="0.3">
      <c r="B29">
        <v>21.5</v>
      </c>
      <c r="C29" s="5">
        <v>0</v>
      </c>
      <c r="D29" s="5">
        <v>0</v>
      </c>
      <c r="E29" s="5">
        <v>0.97135594446126283</v>
      </c>
      <c r="F29" s="4">
        <v>0.98299999999999998</v>
      </c>
      <c r="G29" s="4">
        <v>0.7904000000000001</v>
      </c>
      <c r="H29" s="4">
        <v>6.6199999999999995E-2</v>
      </c>
      <c r="I29" s="4">
        <v>5.1043878107136604E-3</v>
      </c>
      <c r="J29" s="4">
        <v>6.0455457938255637E-2</v>
      </c>
      <c r="K29" s="4">
        <v>0.27942547895902509</v>
      </c>
      <c r="L29" s="4">
        <v>0.70164599277549722</v>
      </c>
      <c r="M29" s="4">
        <v>0.99999999999999978</v>
      </c>
      <c r="N29" s="4">
        <v>0.99999999999998956</v>
      </c>
      <c r="O29" s="4">
        <v>0.98640000000000005</v>
      </c>
      <c r="P29" s="4">
        <v>0.4168</v>
      </c>
      <c r="Q29" s="4">
        <v>0.40820000000000001</v>
      </c>
      <c r="R29" s="14">
        <v>0.99999999982773868</v>
      </c>
      <c r="S29" s="4">
        <v>0.83779999999999988</v>
      </c>
      <c r="T29" s="4">
        <v>6.5000000000000002E-2</v>
      </c>
      <c r="U29" s="14">
        <v>0.9999999505964311</v>
      </c>
      <c r="V29" s="4">
        <v>0.41259999999999997</v>
      </c>
      <c r="W29" s="4">
        <v>0.20800000000000002</v>
      </c>
      <c r="X29" s="14">
        <v>0.99999999985780519</v>
      </c>
      <c r="Y29" s="4">
        <v>0.5282</v>
      </c>
      <c r="Z29" s="4">
        <v>0.14799999999999999</v>
      </c>
      <c r="AA29" s="14">
        <v>0.99999999882312851</v>
      </c>
      <c r="AB29" s="4">
        <v>0.48559999999999998</v>
      </c>
      <c r="AC29" s="4">
        <v>0.24979999999999999</v>
      </c>
      <c r="AD29" s="14">
        <v>0.99999999996888567</v>
      </c>
      <c r="AE29" s="4">
        <v>0.5596000000000001</v>
      </c>
      <c r="AF29" s="4">
        <v>0.99999956443003124</v>
      </c>
      <c r="AG29" s="4">
        <v>5.5800000000000009E-2</v>
      </c>
      <c r="AH29" s="4">
        <v>0.45899999999999996</v>
      </c>
      <c r="AI29" s="4">
        <v>0.99999959841934105</v>
      </c>
      <c r="AJ29" s="4">
        <v>6.0200000000000004E-2</v>
      </c>
      <c r="AK29" s="4">
        <v>0.46839999999999998</v>
      </c>
      <c r="AL29" s="4">
        <v>0.60440000000000005</v>
      </c>
      <c r="AM29" s="4">
        <v>1.0000000000000002</v>
      </c>
      <c r="AN29" s="4">
        <v>0.53220000000000001</v>
      </c>
      <c r="AO29" s="4">
        <v>0.99999999999999933</v>
      </c>
      <c r="AP29" s="4">
        <v>1.0000000000000002</v>
      </c>
      <c r="AQ29" s="4">
        <v>0.71639999999999981</v>
      </c>
      <c r="AR29" s="4">
        <v>1.0000000000000002</v>
      </c>
      <c r="AS29" s="4">
        <v>0.56819999999999982</v>
      </c>
      <c r="AT29" s="4">
        <v>5.1999999999999991E-2</v>
      </c>
      <c r="AU29" s="4">
        <v>0.83499999999999996</v>
      </c>
      <c r="AV29" s="4">
        <v>2.0000000000000004E-2</v>
      </c>
      <c r="AW29" s="4">
        <v>0.90644616302291237</v>
      </c>
      <c r="AX29" s="4">
        <v>0.9748</v>
      </c>
      <c r="AY29" s="4">
        <v>0.55840000000000001</v>
      </c>
      <c r="AZ29" s="4">
        <v>1</v>
      </c>
      <c r="BA29" s="4">
        <v>0.90920000000000023</v>
      </c>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row>
    <row r="30" spans="2:192" x14ac:dyDescent="0.3">
      <c r="B30">
        <v>22.5</v>
      </c>
      <c r="C30" s="5">
        <v>0</v>
      </c>
      <c r="D30" s="5">
        <v>0</v>
      </c>
      <c r="E30" s="5">
        <v>0.98348780602205699</v>
      </c>
      <c r="F30" s="4">
        <v>0.98780000000000001</v>
      </c>
      <c r="G30" s="4">
        <v>0.7904000000000001</v>
      </c>
      <c r="H30" s="4">
        <v>7.2999999999999995E-2</v>
      </c>
      <c r="I30" s="4">
        <v>8.8209326425171472E-3</v>
      </c>
      <c r="J30" s="4">
        <v>8.8725677405670528E-2</v>
      </c>
      <c r="K30" s="4">
        <v>0.35367137568915619</v>
      </c>
      <c r="L30" s="4">
        <v>0.77237714045951322</v>
      </c>
      <c r="M30" s="4">
        <v>0.99999999999999978</v>
      </c>
      <c r="N30" s="4">
        <v>0.99999999999999911</v>
      </c>
      <c r="O30" s="4">
        <v>0.99020000000000008</v>
      </c>
      <c r="P30" s="4">
        <v>0.44020000000000004</v>
      </c>
      <c r="Q30" s="4">
        <v>0.43</v>
      </c>
      <c r="R30" s="14">
        <v>0.99999999997139866</v>
      </c>
      <c r="S30" s="4">
        <v>0.83779999999999988</v>
      </c>
      <c r="T30" s="4">
        <v>7.0800000000000002E-2</v>
      </c>
      <c r="U30" s="14">
        <v>0.99999998875058127</v>
      </c>
      <c r="V30" s="4">
        <v>0.43239999999999995</v>
      </c>
      <c r="W30" s="4">
        <v>0.21840000000000001</v>
      </c>
      <c r="X30" s="14">
        <v>0.9999999999766338</v>
      </c>
      <c r="Y30" s="4">
        <v>0.56099999999999994</v>
      </c>
      <c r="Z30" s="4">
        <v>0.15679999999999999</v>
      </c>
      <c r="AA30" s="14">
        <v>0.99999999978300635</v>
      </c>
      <c r="AB30" s="4">
        <v>0.51700000000000002</v>
      </c>
      <c r="AC30" s="4">
        <v>0.26239999999999997</v>
      </c>
      <c r="AD30" s="14">
        <v>0.99999999999528644</v>
      </c>
      <c r="AE30" s="4">
        <v>0.59360000000000013</v>
      </c>
      <c r="AF30" s="4">
        <v>0.99999988721060296</v>
      </c>
      <c r="AG30" s="4">
        <v>5.9400000000000008E-2</v>
      </c>
      <c r="AH30" s="4">
        <v>0.53139999999999998</v>
      </c>
      <c r="AI30" s="4">
        <v>0.99999989651932686</v>
      </c>
      <c r="AJ30" s="4">
        <v>6.6200000000000009E-2</v>
      </c>
      <c r="AK30" s="4">
        <v>0.53979999999999995</v>
      </c>
      <c r="AL30" s="4">
        <v>0.62480000000000002</v>
      </c>
      <c r="AM30" s="4">
        <v>1.0000000000000002</v>
      </c>
      <c r="AN30" s="4">
        <v>0.55279999999999996</v>
      </c>
      <c r="AO30" s="4">
        <v>1</v>
      </c>
      <c r="AP30" s="4">
        <v>1.0000000000000002</v>
      </c>
      <c r="AQ30" s="4">
        <v>0.73439999999999983</v>
      </c>
      <c r="AR30" s="4">
        <v>1.0000000000000002</v>
      </c>
      <c r="AS30" s="4">
        <v>0.5773999999999998</v>
      </c>
      <c r="AT30" s="4">
        <v>5.4599999999999989E-2</v>
      </c>
      <c r="AU30" s="4">
        <v>0.84860000000000002</v>
      </c>
      <c r="AV30" s="4">
        <v>2.3000000000000003E-2</v>
      </c>
      <c r="AW30" s="4">
        <v>0.93860212612297111</v>
      </c>
      <c r="AX30" s="4">
        <v>0.97740000000000005</v>
      </c>
      <c r="AY30" s="4">
        <v>0.57540000000000002</v>
      </c>
      <c r="AZ30" s="4">
        <v>1.0000000000000002</v>
      </c>
      <c r="BA30" s="4">
        <v>0.93240000000000023</v>
      </c>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row>
    <row r="31" spans="2:192" x14ac:dyDescent="0.3">
      <c r="B31">
        <v>23.5</v>
      </c>
      <c r="C31" s="5">
        <v>0</v>
      </c>
      <c r="D31" s="5">
        <v>0</v>
      </c>
      <c r="E31" s="5">
        <v>0.99087241740688825</v>
      </c>
      <c r="F31" s="4">
        <v>0.98980000000000001</v>
      </c>
      <c r="G31" s="4">
        <v>0.84000000000000008</v>
      </c>
      <c r="H31" s="4">
        <v>8.1199999999999994E-2</v>
      </c>
      <c r="I31" s="4">
        <v>1.4621974358245204E-2</v>
      </c>
      <c r="J31" s="4">
        <v>0.12523113471794109</v>
      </c>
      <c r="K31" s="4">
        <v>0.43275939611907843</v>
      </c>
      <c r="L31" s="4">
        <v>0.8317297991682745</v>
      </c>
      <c r="M31" s="4">
        <v>0.99999999999999978</v>
      </c>
      <c r="N31" s="4">
        <v>1</v>
      </c>
      <c r="O31" s="4">
        <v>0.99260000000000004</v>
      </c>
      <c r="P31" s="4">
        <v>0.46300000000000002</v>
      </c>
      <c r="Q31" s="4">
        <v>0.4546</v>
      </c>
      <c r="R31" s="14">
        <v>0.99999999999544609</v>
      </c>
      <c r="S31" s="4">
        <v>0.91919999999999991</v>
      </c>
      <c r="T31" s="4">
        <v>7.4999999999999997E-2</v>
      </c>
      <c r="U31" s="14">
        <v>0.99999999754262459</v>
      </c>
      <c r="V31" s="4">
        <v>0.45359999999999995</v>
      </c>
      <c r="W31" s="4">
        <v>0.2326</v>
      </c>
      <c r="X31" s="14">
        <v>0.99999999999631806</v>
      </c>
      <c r="Y31" s="4">
        <v>0.60599999999999998</v>
      </c>
      <c r="Z31" s="4">
        <v>0.16919999999999999</v>
      </c>
      <c r="AA31" s="14">
        <v>0.99999999996162714</v>
      </c>
      <c r="AB31" s="4">
        <v>0.57140000000000002</v>
      </c>
      <c r="AC31" s="4">
        <v>0.27799999999999997</v>
      </c>
      <c r="AD31" s="14">
        <v>0.99999999999931544</v>
      </c>
      <c r="AE31" s="4">
        <v>0.64740000000000009</v>
      </c>
      <c r="AF31" s="4">
        <v>0.99999997197558788</v>
      </c>
      <c r="AG31" s="4">
        <v>6.480000000000001E-2</v>
      </c>
      <c r="AH31" s="4">
        <v>0.56579999999999997</v>
      </c>
      <c r="AI31" s="4">
        <v>0.99999997441414923</v>
      </c>
      <c r="AJ31" s="4">
        <v>7.1200000000000013E-2</v>
      </c>
      <c r="AK31" s="4">
        <v>0.57499999999999996</v>
      </c>
      <c r="AL31" s="4">
        <v>0.64180000000000004</v>
      </c>
      <c r="AM31" s="4">
        <v>1.0000000000000002</v>
      </c>
      <c r="AN31" s="4">
        <v>0.57179999999999997</v>
      </c>
      <c r="AO31" s="4">
        <v>1</v>
      </c>
      <c r="AP31" s="4">
        <v>1.0000000000000002</v>
      </c>
      <c r="AQ31" s="4">
        <v>0.74739999999999984</v>
      </c>
      <c r="AR31" s="4">
        <v>1.0000000000000002</v>
      </c>
      <c r="AS31" s="4">
        <v>0.59179999999999977</v>
      </c>
      <c r="AT31" s="4">
        <v>5.779999999999999E-2</v>
      </c>
      <c r="AU31" s="4">
        <v>0.86399999999999999</v>
      </c>
      <c r="AV31" s="4">
        <v>2.5600000000000005E-2</v>
      </c>
      <c r="AW31" s="4">
        <v>0.96111130029301228</v>
      </c>
      <c r="AX31" s="4">
        <v>0.97920000000000007</v>
      </c>
      <c r="AY31" s="4">
        <v>0.59140000000000004</v>
      </c>
      <c r="AZ31" s="4">
        <v>1.0000000000000002</v>
      </c>
      <c r="BA31" s="4">
        <v>0.93240000000000023</v>
      </c>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row>
    <row r="32" spans="2:192" x14ac:dyDescent="0.3">
      <c r="B32">
        <v>24.5</v>
      </c>
      <c r="C32" s="5">
        <v>0</v>
      </c>
      <c r="D32" s="5">
        <v>0</v>
      </c>
      <c r="E32" s="5">
        <v>0.99518010738137308</v>
      </c>
      <c r="F32" s="4">
        <v>0.98980000000000001</v>
      </c>
      <c r="G32" s="4">
        <v>0.85560000000000003</v>
      </c>
      <c r="H32" s="4">
        <v>9.1799999999999993E-2</v>
      </c>
      <c r="I32" s="4">
        <v>2.3299365924688415E-2</v>
      </c>
      <c r="J32" s="4">
        <v>0.1704066381418759</v>
      </c>
      <c r="K32" s="4">
        <v>0.51349508364129071</v>
      </c>
      <c r="L32" s="4">
        <v>0.87945922887990335</v>
      </c>
      <c r="M32" s="4">
        <v>0.99999999999999978</v>
      </c>
      <c r="N32" s="4">
        <v>1</v>
      </c>
      <c r="O32" s="4">
        <v>0.99440000000000006</v>
      </c>
      <c r="P32" s="4">
        <v>0.48700000000000004</v>
      </c>
      <c r="Q32" s="4">
        <v>0.47799999999999998</v>
      </c>
      <c r="R32" s="14">
        <v>0.99999999999930367</v>
      </c>
      <c r="S32" s="4">
        <v>0.91919999999999991</v>
      </c>
      <c r="T32" s="4">
        <v>8.0599999999999991E-2</v>
      </c>
      <c r="U32" s="14">
        <v>0.99999999948420082</v>
      </c>
      <c r="V32" s="4">
        <v>0.48739999999999994</v>
      </c>
      <c r="W32" s="4">
        <v>0.24299999999999999</v>
      </c>
      <c r="X32" s="14">
        <v>0.99999999999944289</v>
      </c>
      <c r="Y32" s="4">
        <v>0.63759999999999994</v>
      </c>
      <c r="Z32" s="4">
        <v>0.1822</v>
      </c>
      <c r="AA32" s="14">
        <v>0.99999999999348121</v>
      </c>
      <c r="AB32" s="4">
        <v>0.6048</v>
      </c>
      <c r="AC32" s="4">
        <v>0.29579999999999995</v>
      </c>
      <c r="AD32" s="14">
        <v>0.99999999999990463</v>
      </c>
      <c r="AE32" s="4">
        <v>0.68720000000000003</v>
      </c>
      <c r="AF32" s="4">
        <v>0.99999999330810907</v>
      </c>
      <c r="AG32" s="4">
        <v>7.0000000000000007E-2</v>
      </c>
      <c r="AH32" s="4">
        <v>0.57819999999999994</v>
      </c>
      <c r="AI32" s="4">
        <v>0.99999999392031103</v>
      </c>
      <c r="AJ32" s="4">
        <v>7.640000000000001E-2</v>
      </c>
      <c r="AK32" s="4">
        <v>0.58579999999999999</v>
      </c>
      <c r="AL32" s="4">
        <v>0.65739999999999998</v>
      </c>
      <c r="AM32" s="4">
        <v>1.0000000000000002</v>
      </c>
      <c r="AN32" s="4">
        <v>0.58419999999999994</v>
      </c>
      <c r="AO32" s="4">
        <v>1</v>
      </c>
      <c r="AP32" s="4">
        <v>1.0000000000000002</v>
      </c>
      <c r="AQ32" s="4">
        <v>0.7609999999999999</v>
      </c>
      <c r="AR32" s="4">
        <v>1.0000000000000002</v>
      </c>
      <c r="AS32" s="4">
        <v>0.60619999999999974</v>
      </c>
      <c r="AT32" s="4">
        <v>6.0799999999999993E-2</v>
      </c>
      <c r="AU32" s="4">
        <v>0.875</v>
      </c>
      <c r="AV32" s="4">
        <v>3.0400000000000003E-2</v>
      </c>
      <c r="AW32" s="4">
        <v>0.97621120463208155</v>
      </c>
      <c r="AX32" s="4">
        <v>0.97920000000000007</v>
      </c>
      <c r="AY32" s="4">
        <v>0.60740000000000005</v>
      </c>
      <c r="AZ32" s="4">
        <v>1.0000000000000002</v>
      </c>
      <c r="BA32" s="4">
        <v>0.93240000000000023</v>
      </c>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row>
    <row r="33" spans="2:192" x14ac:dyDescent="0.3">
      <c r="B33">
        <v>25.5</v>
      </c>
      <c r="C33" s="5">
        <v>0</v>
      </c>
      <c r="D33" s="5">
        <v>0</v>
      </c>
      <c r="E33" s="5">
        <v>0.99759241376708463</v>
      </c>
      <c r="F33" s="4">
        <v>0.99180000000000001</v>
      </c>
      <c r="G33" s="4">
        <v>0.85560000000000003</v>
      </c>
      <c r="H33" s="4">
        <v>0.10219999999999999</v>
      </c>
      <c r="I33" s="4">
        <v>3.5760100214100858E-2</v>
      </c>
      <c r="J33" s="4">
        <v>0.22407513620951047</v>
      </c>
      <c r="K33" s="4">
        <v>0.59261605741305878</v>
      </c>
      <c r="L33" s="4">
        <v>0.91630634861728089</v>
      </c>
      <c r="M33" s="4">
        <v>0.99999999999999978</v>
      </c>
      <c r="N33" s="4">
        <v>1</v>
      </c>
      <c r="O33" s="4">
        <v>0.99560000000000004</v>
      </c>
      <c r="P33" s="4">
        <v>0.50800000000000001</v>
      </c>
      <c r="Q33" s="4">
        <v>0.499</v>
      </c>
      <c r="R33" s="14">
        <v>0.99999999999989775</v>
      </c>
      <c r="S33" s="4">
        <v>0.91919999999999991</v>
      </c>
      <c r="T33" s="4">
        <v>8.9199999999999988E-2</v>
      </c>
      <c r="U33" s="14">
        <v>0.99999999989581501</v>
      </c>
      <c r="V33" s="4">
        <v>0.505</v>
      </c>
      <c r="W33" s="4">
        <v>0.25640000000000002</v>
      </c>
      <c r="X33" s="14">
        <v>0.99999999999991906</v>
      </c>
      <c r="Y33" s="4">
        <v>0.68039999999999989</v>
      </c>
      <c r="Z33" s="4">
        <v>0.19140000000000001</v>
      </c>
      <c r="AA33" s="14">
        <v>0.99999999999893463</v>
      </c>
      <c r="AB33" s="4">
        <v>0.65300000000000002</v>
      </c>
      <c r="AC33" s="4">
        <v>0.30819999999999997</v>
      </c>
      <c r="AD33" s="14">
        <v>0.99999999999998734</v>
      </c>
      <c r="AE33" s="4">
        <v>0.72220000000000006</v>
      </c>
      <c r="AF33" s="4">
        <v>0.99999999846204624</v>
      </c>
      <c r="AG33" s="4">
        <v>7.4400000000000008E-2</v>
      </c>
      <c r="AH33" s="4">
        <v>0.61399999999999999</v>
      </c>
      <c r="AI33" s="4">
        <v>0.99999999860959232</v>
      </c>
      <c r="AJ33" s="4">
        <v>8.4400000000000003E-2</v>
      </c>
      <c r="AK33" s="4">
        <v>0.625</v>
      </c>
      <c r="AL33" s="4">
        <v>0.67499999999999993</v>
      </c>
      <c r="AM33" s="4">
        <v>1.0000000000000002</v>
      </c>
      <c r="AN33" s="4">
        <v>0.60259999999999991</v>
      </c>
      <c r="AO33" s="4">
        <v>1</v>
      </c>
      <c r="AP33" s="4">
        <v>1.0000000000000002</v>
      </c>
      <c r="AQ33" s="4">
        <v>0.77419999999999989</v>
      </c>
      <c r="AR33" s="4">
        <v>1.0000000000000002</v>
      </c>
      <c r="AS33" s="4">
        <v>0.62119999999999975</v>
      </c>
      <c r="AT33" s="4">
        <v>6.4199999999999993E-2</v>
      </c>
      <c r="AU33" s="4">
        <v>0.88460000000000005</v>
      </c>
      <c r="AV33" s="4">
        <v>3.3000000000000002E-2</v>
      </c>
      <c r="AW33" s="4">
        <v>0.98593554302644215</v>
      </c>
      <c r="AX33" s="4">
        <v>0.97920000000000007</v>
      </c>
      <c r="AY33" s="4">
        <v>0.62240000000000006</v>
      </c>
      <c r="AZ33" s="4">
        <v>1.0000000000000002</v>
      </c>
      <c r="BA33" s="4">
        <v>0.93240000000000023</v>
      </c>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row>
    <row r="34" spans="2:192" x14ac:dyDescent="0.3">
      <c r="B34">
        <v>26.5</v>
      </c>
      <c r="C34" s="5">
        <v>0</v>
      </c>
      <c r="D34" s="5">
        <v>0</v>
      </c>
      <c r="E34" s="5">
        <v>0.99889134797477541</v>
      </c>
      <c r="F34" s="4">
        <v>0.99180000000000001</v>
      </c>
      <c r="G34" s="4">
        <v>0.88740000000000008</v>
      </c>
      <c r="H34" s="4">
        <v>0.11539999999999999</v>
      </c>
      <c r="I34" s="4">
        <v>5.2965498713712658E-2</v>
      </c>
      <c r="J34" s="4">
        <v>0.28538107438676991</v>
      </c>
      <c r="K34" s="4">
        <v>0.66717235962107102</v>
      </c>
      <c r="L34" s="4">
        <v>0.94365824903771878</v>
      </c>
      <c r="M34" s="4">
        <v>0.99999999999999978</v>
      </c>
      <c r="N34" s="4">
        <v>1</v>
      </c>
      <c r="O34" s="4">
        <v>0.99660000000000004</v>
      </c>
      <c r="P34" s="4">
        <v>0.52880000000000005</v>
      </c>
      <c r="Q34" s="4">
        <v>0.52039999999999997</v>
      </c>
      <c r="R34" s="14">
        <v>0.99999999999998568</v>
      </c>
      <c r="S34" s="4">
        <v>0.95899999999999985</v>
      </c>
      <c r="T34" s="4">
        <v>9.459999999999999E-2</v>
      </c>
      <c r="U34" s="14">
        <v>0.999999999979721</v>
      </c>
      <c r="V34" s="4">
        <v>0.52500000000000002</v>
      </c>
      <c r="W34" s="4">
        <v>0.26600000000000001</v>
      </c>
      <c r="X34" s="14">
        <v>0.9999999999999889</v>
      </c>
      <c r="Y34" s="4">
        <v>0.69219999999999993</v>
      </c>
      <c r="Z34" s="4">
        <v>0.2</v>
      </c>
      <c r="AA34" s="14">
        <v>0.99999999999983236</v>
      </c>
      <c r="AB34" s="4">
        <v>0.66320000000000001</v>
      </c>
      <c r="AC34" s="4">
        <v>0.32079999999999997</v>
      </c>
      <c r="AD34" s="14">
        <v>0.99999999999999856</v>
      </c>
      <c r="AE34" s="4">
        <v>0.74500000000000011</v>
      </c>
      <c r="AF34" s="4">
        <v>0.9999999996593455</v>
      </c>
      <c r="AG34" s="4">
        <v>8.2000000000000003E-2</v>
      </c>
      <c r="AH34" s="4">
        <v>0.62980000000000003</v>
      </c>
      <c r="AI34" s="4">
        <v>0.9999999996935377</v>
      </c>
      <c r="AJ34" s="4">
        <v>9.1200000000000003E-2</v>
      </c>
      <c r="AK34" s="4">
        <v>0.63880000000000003</v>
      </c>
      <c r="AL34" s="4">
        <v>0.68979999999999997</v>
      </c>
      <c r="AM34" s="4">
        <v>1.0000000000000002</v>
      </c>
      <c r="AN34" s="4">
        <v>0.61879999999999991</v>
      </c>
      <c r="AO34" s="4">
        <v>1</v>
      </c>
      <c r="AP34" s="4">
        <v>1.0000000000000002</v>
      </c>
      <c r="AQ34" s="4">
        <v>0.78639999999999988</v>
      </c>
      <c r="AR34" s="4">
        <v>1.0000000000000002</v>
      </c>
      <c r="AS34" s="4">
        <v>0.63279999999999981</v>
      </c>
      <c r="AT34" s="4">
        <v>6.7199999999999996E-2</v>
      </c>
      <c r="AU34" s="4">
        <v>0.89360000000000006</v>
      </c>
      <c r="AV34" s="4">
        <v>3.7600000000000001E-2</v>
      </c>
      <c r="AW34" s="4">
        <v>0.99195715257064232</v>
      </c>
      <c r="AX34" s="4">
        <v>0.98140000000000005</v>
      </c>
      <c r="AY34" s="4">
        <v>0.63740000000000008</v>
      </c>
      <c r="AZ34" s="4">
        <v>1.0000000000000002</v>
      </c>
      <c r="BA34" s="4">
        <v>0.95400000000000018</v>
      </c>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row>
    <row r="35" spans="2:192" x14ac:dyDescent="0.3">
      <c r="B35">
        <v>27.5</v>
      </c>
      <c r="C35" s="5">
        <v>0</v>
      </c>
      <c r="D35" s="5">
        <v>0</v>
      </c>
      <c r="E35" s="5">
        <v>0.99956486941580025</v>
      </c>
      <c r="F35" s="4">
        <v>0.99180000000000001</v>
      </c>
      <c r="G35" s="4">
        <v>0.88740000000000008</v>
      </c>
      <c r="H35" s="4">
        <v>0.12639999999999998</v>
      </c>
      <c r="I35" s="4">
        <v>7.5842306348381711E-2</v>
      </c>
      <c r="J35" s="4">
        <v>0.3528176063817553</v>
      </c>
      <c r="K35" s="4">
        <v>0.73482530051352657</v>
      </c>
      <c r="L35" s="4">
        <v>0.96320979267158735</v>
      </c>
      <c r="M35" s="4">
        <v>0.99999999999999978</v>
      </c>
      <c r="N35" s="4">
        <v>1</v>
      </c>
      <c r="O35" s="4">
        <v>0.997</v>
      </c>
      <c r="P35" s="4">
        <v>0.54900000000000004</v>
      </c>
      <c r="Q35" s="4">
        <v>0.53959999999999997</v>
      </c>
      <c r="R35" s="14">
        <v>0.99999999999999822</v>
      </c>
      <c r="S35" s="4">
        <v>0.95899999999999985</v>
      </c>
      <c r="T35" s="4">
        <v>0.10299999999999999</v>
      </c>
      <c r="U35" s="14">
        <v>0.99999999999619138</v>
      </c>
      <c r="V35" s="4">
        <v>0.54439999999999988</v>
      </c>
      <c r="W35" s="4">
        <v>0.27779999999999999</v>
      </c>
      <c r="X35" s="14">
        <v>0.99999999999999878</v>
      </c>
      <c r="Y35" s="4">
        <v>0.71779999999999988</v>
      </c>
      <c r="Z35" s="4">
        <v>0.21300000000000002</v>
      </c>
      <c r="AA35" s="14">
        <v>0.99999999999997469</v>
      </c>
      <c r="AB35" s="4">
        <v>0.68840000000000001</v>
      </c>
      <c r="AC35" s="4">
        <v>0.33799999999999997</v>
      </c>
      <c r="AD35" s="14">
        <v>1</v>
      </c>
      <c r="AE35" s="4">
        <v>0.75560000000000016</v>
      </c>
      <c r="AF35" s="4">
        <v>0.9999999999271858</v>
      </c>
      <c r="AG35" s="4">
        <v>8.9800000000000005E-2</v>
      </c>
      <c r="AH35" s="4">
        <v>0.64939999999999998</v>
      </c>
      <c r="AI35" s="4">
        <v>0.99999999993481592</v>
      </c>
      <c r="AJ35" s="4">
        <v>9.5200000000000007E-2</v>
      </c>
      <c r="AK35" s="4">
        <v>0.66239999999999999</v>
      </c>
      <c r="AL35" s="4">
        <v>0.7056</v>
      </c>
      <c r="AM35" s="4">
        <v>1.0000000000000002</v>
      </c>
      <c r="AN35" s="4">
        <v>0.63419999999999987</v>
      </c>
      <c r="AO35" s="4">
        <v>1</v>
      </c>
      <c r="AP35" s="4">
        <v>1.0000000000000002</v>
      </c>
      <c r="AQ35" s="4">
        <v>0.79919999999999991</v>
      </c>
      <c r="AR35" s="4">
        <v>1.0000000000000002</v>
      </c>
      <c r="AS35" s="4">
        <v>0.63939999999999986</v>
      </c>
      <c r="AT35" s="4">
        <v>7.1199999999999999E-2</v>
      </c>
      <c r="AU35" s="4">
        <v>0.90240000000000009</v>
      </c>
      <c r="AV35" s="4">
        <v>4.2000000000000003E-2</v>
      </c>
      <c r="AW35" s="4">
        <v>0.9955478160395913</v>
      </c>
      <c r="AX35" s="4">
        <v>0.9830000000000001</v>
      </c>
      <c r="AY35" s="4">
        <v>0.65240000000000009</v>
      </c>
      <c r="AZ35" s="4">
        <v>1.0000000000000002</v>
      </c>
      <c r="BA35" s="4">
        <v>0.95400000000000018</v>
      </c>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row>
    <row r="36" spans="2:192" x14ac:dyDescent="0.3">
      <c r="B36">
        <v>28.5</v>
      </c>
      <c r="C36" s="5">
        <v>0</v>
      </c>
      <c r="D36" s="5">
        <v>0</v>
      </c>
      <c r="E36" s="5">
        <v>0.99990163013631272</v>
      </c>
      <c r="F36" s="4">
        <v>0.99299999999999999</v>
      </c>
      <c r="G36" s="4">
        <v>0.88740000000000008</v>
      </c>
      <c r="H36" s="4">
        <v>0.13879999999999998</v>
      </c>
      <c r="I36" s="4">
        <v>0.10517364185140378</v>
      </c>
      <c r="J36" s="4">
        <v>0.42434849924786477</v>
      </c>
      <c r="K36" s="4">
        <v>0.7940216237944252</v>
      </c>
      <c r="L36" s="4">
        <v>0.97668639239064681</v>
      </c>
      <c r="M36" s="4">
        <v>0.99999999999999978</v>
      </c>
      <c r="N36" s="4">
        <v>1</v>
      </c>
      <c r="O36" s="4">
        <v>0.99780000000000002</v>
      </c>
      <c r="P36" s="4">
        <v>0.56480000000000008</v>
      </c>
      <c r="Q36" s="4">
        <v>0.55479999999999996</v>
      </c>
      <c r="R36" s="14">
        <v>1</v>
      </c>
      <c r="S36" s="4">
        <v>0.95899999999999985</v>
      </c>
      <c r="T36" s="4">
        <v>0.11</v>
      </c>
      <c r="U36" s="14">
        <v>0.999999999999309</v>
      </c>
      <c r="V36" s="4">
        <v>0.59339999999999993</v>
      </c>
      <c r="W36" s="4">
        <v>0.29199999999999998</v>
      </c>
      <c r="X36" s="14">
        <v>1.0000000000000002</v>
      </c>
      <c r="Y36" s="4">
        <v>0.72979999999999989</v>
      </c>
      <c r="Z36" s="4">
        <v>0.22460000000000002</v>
      </c>
      <c r="AA36" s="14">
        <v>0.99999999999999645</v>
      </c>
      <c r="AB36" s="4">
        <v>0.70199999999999996</v>
      </c>
      <c r="AC36" s="4">
        <v>0.35159999999999997</v>
      </c>
      <c r="AD36" s="14">
        <v>1.0000000000000002</v>
      </c>
      <c r="AE36" s="4">
        <v>0.76600000000000013</v>
      </c>
      <c r="AF36" s="4">
        <v>0.99999999998496281</v>
      </c>
      <c r="AG36" s="4">
        <v>9.7200000000000009E-2</v>
      </c>
      <c r="AH36" s="4">
        <v>0.64939999999999998</v>
      </c>
      <c r="AI36" s="4">
        <v>0.9999999999866046</v>
      </c>
      <c r="AJ36" s="4">
        <v>0.1004</v>
      </c>
      <c r="AK36" s="4">
        <v>0.66239999999999999</v>
      </c>
      <c r="AL36" s="4">
        <v>0.71740000000000004</v>
      </c>
      <c r="AM36" s="4">
        <v>1.0000000000000002</v>
      </c>
      <c r="AN36" s="4">
        <v>0.64559999999999984</v>
      </c>
      <c r="AO36" s="4">
        <v>1</v>
      </c>
      <c r="AP36" s="4">
        <v>1.0000000000000002</v>
      </c>
      <c r="AQ36" s="4">
        <v>0.80859999999999987</v>
      </c>
      <c r="AR36" s="4">
        <v>1.0000000000000002</v>
      </c>
      <c r="AS36" s="4">
        <v>0.65099999999999991</v>
      </c>
      <c r="AT36" s="4">
        <v>7.46E-2</v>
      </c>
      <c r="AU36" s="4">
        <v>0.91120000000000012</v>
      </c>
      <c r="AV36" s="4">
        <v>4.8000000000000001E-2</v>
      </c>
      <c r="AW36" s="4">
        <v>0.99761244753423695</v>
      </c>
      <c r="AX36" s="4">
        <v>0.9830000000000001</v>
      </c>
      <c r="AY36" s="4">
        <v>0.6664000000000001</v>
      </c>
      <c r="AZ36" s="4">
        <v>1.0000000000000002</v>
      </c>
      <c r="BA36" s="4">
        <v>0.95400000000000018</v>
      </c>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row>
    <row r="37" spans="2:192" x14ac:dyDescent="0.3">
      <c r="B37">
        <v>29.5</v>
      </c>
      <c r="C37" s="5">
        <v>0</v>
      </c>
      <c r="D37" s="5">
        <v>0</v>
      </c>
      <c r="E37" s="5">
        <v>1.0000642042772498</v>
      </c>
      <c r="F37" s="4">
        <v>0.99299999999999999</v>
      </c>
      <c r="G37" s="4">
        <v>0.9074000000000001</v>
      </c>
      <c r="H37" s="4">
        <v>0.15199999999999997</v>
      </c>
      <c r="I37" s="4">
        <v>0.14148381235342078</v>
      </c>
      <c r="J37" s="4">
        <v>0.4976059998728114</v>
      </c>
      <c r="K37" s="4">
        <v>0.84403231070414986</v>
      </c>
      <c r="L37" s="4">
        <v>0.98565530185884842</v>
      </c>
      <c r="M37" s="4">
        <v>0.99999999999999978</v>
      </c>
      <c r="N37" s="4">
        <v>1</v>
      </c>
      <c r="O37" s="4">
        <v>0.99819999999999998</v>
      </c>
      <c r="P37" s="4">
        <v>0.58120000000000005</v>
      </c>
      <c r="Q37" s="4">
        <v>0.57399999999999995</v>
      </c>
      <c r="R37" s="14">
        <v>1.0000000000000002</v>
      </c>
      <c r="S37" s="4">
        <v>0.95899999999999985</v>
      </c>
      <c r="T37" s="4">
        <v>0.1178</v>
      </c>
      <c r="U37" s="14">
        <v>0.99999999999987876</v>
      </c>
      <c r="V37" s="4">
        <v>0.62059999999999993</v>
      </c>
      <c r="W37" s="4">
        <v>0.30640000000000001</v>
      </c>
      <c r="X37" s="14">
        <v>1.0000000000000004</v>
      </c>
      <c r="Y37" s="4">
        <v>0.75299999999999989</v>
      </c>
      <c r="Z37" s="4">
        <v>0.23820000000000002</v>
      </c>
      <c r="AA37" s="14">
        <v>0.99999999999999967</v>
      </c>
      <c r="AB37" s="4">
        <v>0.72539999999999993</v>
      </c>
      <c r="AC37" s="4">
        <v>0.36659999999999998</v>
      </c>
      <c r="AD37" s="14">
        <v>1.0000000000000002</v>
      </c>
      <c r="AE37" s="4">
        <v>0.77480000000000016</v>
      </c>
      <c r="AF37" s="4">
        <v>0.9999999999969964</v>
      </c>
      <c r="AG37" s="4">
        <v>0.10460000000000001</v>
      </c>
      <c r="AH37" s="4">
        <v>0.68020000000000003</v>
      </c>
      <c r="AI37" s="4">
        <v>0.99999999999733735</v>
      </c>
      <c r="AJ37" s="4">
        <v>0.1084</v>
      </c>
      <c r="AK37" s="4">
        <v>0.69059999999999999</v>
      </c>
      <c r="AL37" s="4">
        <v>0.73260000000000003</v>
      </c>
      <c r="AM37" s="4">
        <v>1.0000000000000002</v>
      </c>
      <c r="AN37" s="4">
        <v>0.66319999999999979</v>
      </c>
      <c r="AO37" s="4">
        <v>1</v>
      </c>
      <c r="AP37" s="4">
        <v>1.0000000000000002</v>
      </c>
      <c r="AQ37" s="4">
        <v>0.82019999999999993</v>
      </c>
      <c r="AR37" s="4">
        <v>1.0000000000000002</v>
      </c>
      <c r="AS37" s="4">
        <v>0.65979999999999994</v>
      </c>
      <c r="AT37" s="4">
        <v>7.8E-2</v>
      </c>
      <c r="AU37" s="4">
        <v>0.91900000000000015</v>
      </c>
      <c r="AV37" s="4">
        <v>5.2200000000000003E-2</v>
      </c>
      <c r="AW37" s="4">
        <v>0.99875867398471263</v>
      </c>
      <c r="AX37" s="4">
        <v>0.9830000000000001</v>
      </c>
      <c r="AY37" s="4">
        <v>0.68040000000000012</v>
      </c>
      <c r="AZ37" s="4">
        <v>1.0000000000000002</v>
      </c>
      <c r="BA37" s="4">
        <v>0.95400000000000018</v>
      </c>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row>
    <row r="38" spans="2:192" x14ac:dyDescent="0.3">
      <c r="B38">
        <v>30.5</v>
      </c>
      <c r="C38" s="5">
        <v>0</v>
      </c>
      <c r="D38" s="5">
        <v>0</v>
      </c>
      <c r="E38" s="5">
        <v>1.0001400722096871</v>
      </c>
      <c r="F38" s="4">
        <v>0.99299999999999999</v>
      </c>
      <c r="G38" s="4">
        <v>0.9074000000000001</v>
      </c>
      <c r="H38" s="4">
        <v>0.16639999999999996</v>
      </c>
      <c r="I38" s="4">
        <v>0.18493498305416778</v>
      </c>
      <c r="J38" s="4">
        <v>0.57013092549150857</v>
      </c>
      <c r="K38" s="4">
        <v>0.88487437168042493</v>
      </c>
      <c r="L38" s="4">
        <v>0.99142530028339149</v>
      </c>
      <c r="M38" s="4">
        <v>0.99999999999999978</v>
      </c>
      <c r="N38" s="4">
        <v>1</v>
      </c>
      <c r="O38" s="4">
        <v>0.999</v>
      </c>
      <c r="P38" s="4">
        <v>0.60160000000000002</v>
      </c>
      <c r="Q38" s="4">
        <v>0.59399999999999997</v>
      </c>
      <c r="R38" s="14">
        <v>1.0000000000000002</v>
      </c>
      <c r="S38" s="4">
        <v>0.95899999999999985</v>
      </c>
      <c r="T38" s="4">
        <v>0.12479999999999999</v>
      </c>
      <c r="U38" s="14">
        <v>0.99999999999997946</v>
      </c>
      <c r="V38" s="4">
        <v>0.6349999999999999</v>
      </c>
      <c r="W38" s="4">
        <v>0.3196</v>
      </c>
      <c r="X38" s="14">
        <v>1.0000000000000004</v>
      </c>
      <c r="Y38" s="4">
        <v>0.77519999999999989</v>
      </c>
      <c r="Z38" s="4">
        <v>0.25</v>
      </c>
      <c r="AA38" s="14">
        <v>1.0000000000000002</v>
      </c>
      <c r="AB38" s="4">
        <v>0.75079999999999991</v>
      </c>
      <c r="AC38" s="4">
        <v>0.38079999999999997</v>
      </c>
      <c r="AD38" s="14">
        <v>1.0000000000000002</v>
      </c>
      <c r="AE38" s="4">
        <v>0.78680000000000017</v>
      </c>
      <c r="AF38" s="4">
        <v>0.99999999999941913</v>
      </c>
      <c r="AG38" s="4">
        <v>0.11260000000000001</v>
      </c>
      <c r="AH38" s="4">
        <v>0.69300000000000006</v>
      </c>
      <c r="AI38" s="4">
        <v>0.99999999999948752</v>
      </c>
      <c r="AJ38" s="4">
        <v>0.1142</v>
      </c>
      <c r="AK38" s="4">
        <v>0.70599999999999996</v>
      </c>
      <c r="AL38" s="4">
        <v>0.74240000000000006</v>
      </c>
      <c r="AM38" s="4">
        <v>1.0000000000000002</v>
      </c>
      <c r="AN38" s="4">
        <v>0.67759999999999976</v>
      </c>
      <c r="AO38" s="4">
        <v>1</v>
      </c>
      <c r="AP38" s="4">
        <v>1.0000000000000002</v>
      </c>
      <c r="AQ38" s="4">
        <v>0.83239999999999992</v>
      </c>
      <c r="AR38" s="4">
        <v>1.0000000000000002</v>
      </c>
      <c r="AS38" s="4">
        <v>0.68199999999999994</v>
      </c>
      <c r="AT38" s="4">
        <v>8.0600000000000005E-2</v>
      </c>
      <c r="AU38" s="4">
        <v>0.93120000000000014</v>
      </c>
      <c r="AV38" s="4">
        <v>5.5200000000000006E-2</v>
      </c>
      <c r="AW38" s="4">
        <v>0.99937381551313464</v>
      </c>
      <c r="AX38" s="4">
        <v>0.9830000000000001</v>
      </c>
      <c r="AY38" s="4">
        <v>0.69340000000000013</v>
      </c>
      <c r="AZ38" s="4">
        <v>1.0000000000000002</v>
      </c>
      <c r="BA38" s="4">
        <v>0.95400000000000018</v>
      </c>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row>
    <row r="39" spans="2:192" x14ac:dyDescent="0.3">
      <c r="B39">
        <v>31.5</v>
      </c>
      <c r="C39" s="5">
        <v>0</v>
      </c>
      <c r="D39" s="5">
        <v>0</v>
      </c>
      <c r="E39" s="5">
        <v>1.0001743351469168</v>
      </c>
      <c r="F39" s="4">
        <v>0.99299999999999999</v>
      </c>
      <c r="G39" s="4">
        <v>0.9074000000000001</v>
      </c>
      <c r="H39" s="4">
        <v>0.18039999999999995</v>
      </c>
      <c r="I39" s="4">
        <v>0.23525424202696829</v>
      </c>
      <c r="J39" s="4">
        <v>0.63961448326167969</v>
      </c>
      <c r="K39" s="4">
        <v>0.91715277471006174</v>
      </c>
      <c r="L39" s="4">
        <v>0.9950175896251231</v>
      </c>
      <c r="M39" s="4">
        <v>0.99999999999999978</v>
      </c>
      <c r="N39" s="4">
        <v>1</v>
      </c>
      <c r="O39" s="4">
        <v>0.99919999999999998</v>
      </c>
      <c r="P39" s="4">
        <v>0.62</v>
      </c>
      <c r="Q39" s="4">
        <v>0.61280000000000001</v>
      </c>
      <c r="R39" s="14">
        <v>1.0000000000000002</v>
      </c>
      <c r="S39" s="4">
        <v>0.95899999999999985</v>
      </c>
      <c r="T39" s="4">
        <v>0.1348</v>
      </c>
      <c r="U39" s="14">
        <v>0.99999999999999667</v>
      </c>
      <c r="V39" s="4">
        <v>0.64899999999999991</v>
      </c>
      <c r="W39" s="4">
        <v>0.33019999999999999</v>
      </c>
      <c r="X39" s="14">
        <v>1.0000000000000004</v>
      </c>
      <c r="Y39" s="4">
        <v>0.78939999999999988</v>
      </c>
      <c r="Z39" s="4">
        <v>0.2606</v>
      </c>
      <c r="AA39" s="14">
        <v>1.0000000000000002</v>
      </c>
      <c r="AB39" s="4">
        <v>0.7669999999999999</v>
      </c>
      <c r="AC39" s="4">
        <v>0.3952</v>
      </c>
      <c r="AD39" s="14">
        <v>1.0000000000000002</v>
      </c>
      <c r="AE39" s="4">
        <v>0.79900000000000015</v>
      </c>
      <c r="AF39" s="4">
        <v>0.9999999999998912</v>
      </c>
      <c r="AG39" s="4">
        <v>0.12000000000000001</v>
      </c>
      <c r="AH39" s="4">
        <v>0.72360000000000002</v>
      </c>
      <c r="AI39" s="4">
        <v>0.99999999999990441</v>
      </c>
      <c r="AJ39" s="4">
        <v>0.12039999999999999</v>
      </c>
      <c r="AK39" s="4">
        <v>0.73659999999999992</v>
      </c>
      <c r="AL39" s="4">
        <v>0.75680000000000003</v>
      </c>
      <c r="AM39" s="4">
        <v>1.0000000000000002</v>
      </c>
      <c r="AN39" s="4">
        <v>0.6921999999999997</v>
      </c>
      <c r="AO39" s="4">
        <v>1</v>
      </c>
      <c r="AP39" s="4">
        <v>1.0000000000000002</v>
      </c>
      <c r="AQ39" s="4">
        <v>0.84359999999999991</v>
      </c>
      <c r="AR39" s="4">
        <v>1.0000000000000002</v>
      </c>
      <c r="AS39" s="4">
        <v>0.69659999999999989</v>
      </c>
      <c r="AT39" s="4">
        <v>8.4600000000000009E-2</v>
      </c>
      <c r="AU39" s="4">
        <v>0.93780000000000019</v>
      </c>
      <c r="AV39" s="4">
        <v>6.2600000000000003E-2</v>
      </c>
      <c r="AW39" s="4">
        <v>0.99969329224241188</v>
      </c>
      <c r="AX39" s="4">
        <v>0.9830000000000001</v>
      </c>
      <c r="AY39" s="4">
        <v>0.70640000000000014</v>
      </c>
      <c r="AZ39" s="4">
        <v>1.0000000000000002</v>
      </c>
      <c r="BA39" s="4">
        <v>0.95400000000000018</v>
      </c>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row>
    <row r="40" spans="2:192" x14ac:dyDescent="0.3">
      <c r="B40">
        <v>32.5</v>
      </c>
      <c r="C40" s="5">
        <v>0</v>
      </c>
      <c r="D40" s="5">
        <v>0</v>
      </c>
      <c r="E40" s="5">
        <v>1.0001893251819547</v>
      </c>
      <c r="F40" s="4">
        <v>0.99380000000000002</v>
      </c>
      <c r="G40" s="4">
        <v>0.9074000000000001</v>
      </c>
      <c r="H40" s="4">
        <v>0.19619999999999996</v>
      </c>
      <c r="I40" s="4">
        <v>0.29170616068707889</v>
      </c>
      <c r="J40" s="4">
        <v>0.70410391031711983</v>
      </c>
      <c r="K40" s="4">
        <v>0.94186592702962746</v>
      </c>
      <c r="L40" s="4">
        <v>0.99718418913435503</v>
      </c>
      <c r="M40" s="4">
        <v>0.99999999999999978</v>
      </c>
      <c r="N40" s="4">
        <v>1</v>
      </c>
      <c r="O40" s="4">
        <v>0.99919999999999998</v>
      </c>
      <c r="P40" s="4">
        <v>0.63919999999999999</v>
      </c>
      <c r="Q40" s="4">
        <v>0.63480000000000003</v>
      </c>
      <c r="R40" s="14">
        <v>1.0000000000000002</v>
      </c>
      <c r="S40" s="4">
        <v>0.99999999999999989</v>
      </c>
      <c r="T40" s="4">
        <v>0.1434</v>
      </c>
      <c r="U40" s="14">
        <v>0.99999999999999956</v>
      </c>
      <c r="V40" s="4">
        <v>0.66539999999999988</v>
      </c>
      <c r="W40" s="4">
        <v>0.34079999999999999</v>
      </c>
      <c r="X40" s="14">
        <v>1.0000000000000004</v>
      </c>
      <c r="Y40" s="4">
        <v>0.81579999999999986</v>
      </c>
      <c r="Z40" s="4">
        <v>0.27379999999999999</v>
      </c>
      <c r="AA40" s="14">
        <v>1.0000000000000002</v>
      </c>
      <c r="AB40" s="4">
        <v>0.79439999999999988</v>
      </c>
      <c r="AC40" s="4">
        <v>0.4078</v>
      </c>
      <c r="AD40" s="14">
        <v>1.0000000000000002</v>
      </c>
      <c r="AE40" s="4">
        <v>0.81400000000000017</v>
      </c>
      <c r="AF40" s="4">
        <v>0.99999999999998035</v>
      </c>
      <c r="AG40" s="4">
        <v>0.1278</v>
      </c>
      <c r="AH40" s="4">
        <v>0.75700000000000001</v>
      </c>
      <c r="AI40" s="4">
        <v>0.99999999999998268</v>
      </c>
      <c r="AJ40" s="4">
        <v>0.126</v>
      </c>
      <c r="AK40" s="4">
        <v>0.76559999999999995</v>
      </c>
      <c r="AL40" s="4">
        <v>0.76880000000000004</v>
      </c>
      <c r="AM40" s="4">
        <v>1.0000000000000002</v>
      </c>
      <c r="AN40" s="4">
        <v>0.70619999999999972</v>
      </c>
      <c r="AO40" s="4">
        <v>1</v>
      </c>
      <c r="AP40" s="4">
        <v>1.0000000000000002</v>
      </c>
      <c r="AQ40" s="4">
        <v>0.85659999999999992</v>
      </c>
      <c r="AR40" s="4">
        <v>1.0000000000000002</v>
      </c>
      <c r="AS40" s="4">
        <v>0.70819999999999994</v>
      </c>
      <c r="AT40" s="4">
        <v>8.8000000000000009E-2</v>
      </c>
      <c r="AU40" s="4">
        <v>0.94300000000000017</v>
      </c>
      <c r="AV40" s="4">
        <v>6.8199999999999997E-2</v>
      </c>
      <c r="AW40" s="4">
        <v>0.99985402897182951</v>
      </c>
      <c r="AX40" s="4">
        <v>0.9830000000000001</v>
      </c>
      <c r="AY40" s="4">
        <v>0.71840000000000015</v>
      </c>
      <c r="AZ40" s="4">
        <v>1.0000000000000002</v>
      </c>
      <c r="BA40" s="4">
        <v>0.95400000000000018</v>
      </c>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row>
    <row r="41" spans="2:192" x14ac:dyDescent="0.3">
      <c r="B41">
        <v>33.5</v>
      </c>
      <c r="C41" s="5">
        <v>0</v>
      </c>
      <c r="D41" s="5">
        <v>0</v>
      </c>
      <c r="E41" s="5">
        <v>1.0001956845907587</v>
      </c>
      <c r="F41" s="4">
        <v>0.99380000000000002</v>
      </c>
      <c r="G41" s="4">
        <v>0.92640000000000011</v>
      </c>
      <c r="H41" s="4">
        <v>0.20999999999999996</v>
      </c>
      <c r="I41" s="4">
        <v>0.35311900553247194</v>
      </c>
      <c r="J41" s="4">
        <v>0.76214439466701589</v>
      </c>
      <c r="K41" s="4">
        <v>0.96021357041839595</v>
      </c>
      <c r="L41" s="4">
        <v>0.99845132157460281</v>
      </c>
      <c r="M41" s="4">
        <v>0.99999999999999978</v>
      </c>
      <c r="N41" s="4">
        <v>1</v>
      </c>
      <c r="O41" s="4">
        <v>0.99939999999999996</v>
      </c>
      <c r="P41" s="4">
        <v>0.65820000000000001</v>
      </c>
      <c r="Q41" s="4">
        <v>0.65060000000000007</v>
      </c>
      <c r="R41" s="14">
        <v>1.0000000000000002</v>
      </c>
      <c r="S41" s="4">
        <v>0.99999999999999989</v>
      </c>
      <c r="T41" s="4">
        <v>0.15</v>
      </c>
      <c r="U41" s="14">
        <v>1</v>
      </c>
      <c r="V41" s="4">
        <v>0.66539999999999988</v>
      </c>
      <c r="W41" s="4">
        <v>0.35059999999999997</v>
      </c>
      <c r="X41" s="14">
        <v>1.0000000000000004</v>
      </c>
      <c r="Y41" s="4">
        <v>0.83119999999999983</v>
      </c>
      <c r="Z41" s="4">
        <v>0.28659999999999997</v>
      </c>
      <c r="AA41" s="14">
        <v>1.0000000000000002</v>
      </c>
      <c r="AB41" s="4">
        <v>0.8083999999999999</v>
      </c>
      <c r="AC41" s="4">
        <v>0.42420000000000002</v>
      </c>
      <c r="AD41" s="14">
        <v>1.0000000000000002</v>
      </c>
      <c r="AE41" s="4">
        <v>0.82700000000000018</v>
      </c>
      <c r="AF41" s="4">
        <v>0.99999999999999667</v>
      </c>
      <c r="AG41" s="4">
        <v>0.13619999999999999</v>
      </c>
      <c r="AH41" s="4">
        <v>0.78700000000000003</v>
      </c>
      <c r="AI41" s="4">
        <v>0.99999999999999689</v>
      </c>
      <c r="AJ41" s="4">
        <v>0.13539999999999999</v>
      </c>
      <c r="AK41" s="4">
        <v>0.7944</v>
      </c>
      <c r="AL41" s="4">
        <v>0.7802</v>
      </c>
      <c r="AM41" s="4">
        <v>1.0000000000000002</v>
      </c>
      <c r="AN41" s="4">
        <v>0.72339999999999971</v>
      </c>
      <c r="AO41" s="4">
        <v>1</v>
      </c>
      <c r="AP41" s="4">
        <v>1.0000000000000002</v>
      </c>
      <c r="AQ41" s="4">
        <v>0.86739999999999995</v>
      </c>
      <c r="AR41" s="4">
        <v>1.0000000000000002</v>
      </c>
      <c r="AS41" s="4">
        <v>0.71839999999999993</v>
      </c>
      <c r="AT41" s="4">
        <v>9.2000000000000012E-2</v>
      </c>
      <c r="AU41" s="4">
        <v>0.94720000000000015</v>
      </c>
      <c r="AV41" s="4">
        <v>7.6600000000000001E-2</v>
      </c>
      <c r="AW41" s="4">
        <v>0.99993244901254541</v>
      </c>
      <c r="AX41" s="4">
        <v>0.98580000000000012</v>
      </c>
      <c r="AY41" s="4">
        <v>0.73040000000000016</v>
      </c>
      <c r="AZ41" s="4">
        <v>1.0000000000000002</v>
      </c>
      <c r="BA41" s="4">
        <v>0.95400000000000018</v>
      </c>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row>
    <row r="42" spans="2:192" x14ac:dyDescent="0.3">
      <c r="B42">
        <v>34.5</v>
      </c>
      <c r="C42" s="5">
        <v>0</v>
      </c>
      <c r="D42" s="5">
        <v>0</v>
      </c>
      <c r="E42" s="5">
        <v>1.0001983031708546</v>
      </c>
      <c r="F42" s="4">
        <v>0.99380000000000002</v>
      </c>
      <c r="G42" s="4">
        <v>0.92640000000000011</v>
      </c>
      <c r="H42" s="4">
        <v>0.22959999999999997</v>
      </c>
      <c r="I42" s="4">
        <v>0.41796374464863695</v>
      </c>
      <c r="J42" s="4">
        <v>0.81284446481971928</v>
      </c>
      <c r="K42" s="4">
        <v>0.97343466638971443</v>
      </c>
      <c r="L42" s="4">
        <v>0.9991706055774493</v>
      </c>
      <c r="M42" s="4">
        <v>0.99999999999999978</v>
      </c>
      <c r="N42" s="4">
        <v>1</v>
      </c>
      <c r="O42" s="4">
        <v>0.99959999999999993</v>
      </c>
      <c r="P42" s="4">
        <v>0.67179999999999995</v>
      </c>
      <c r="Q42" s="4">
        <v>0.66620000000000001</v>
      </c>
      <c r="R42" s="14">
        <v>1.0000000000000002</v>
      </c>
      <c r="S42" s="4">
        <v>0.99999999999999989</v>
      </c>
      <c r="T42" s="4">
        <v>0.15959999999999999</v>
      </c>
      <c r="U42" s="14">
        <v>1</v>
      </c>
      <c r="V42" s="4">
        <v>0.69279999999999986</v>
      </c>
      <c r="W42" s="4">
        <v>0.36279999999999996</v>
      </c>
      <c r="X42" s="14">
        <v>1.0000000000000004</v>
      </c>
      <c r="Y42" s="4">
        <v>0.83119999999999983</v>
      </c>
      <c r="Z42" s="4">
        <v>0.30239999999999995</v>
      </c>
      <c r="AA42" s="14">
        <v>1.0000000000000002</v>
      </c>
      <c r="AB42" s="4">
        <v>0.8083999999999999</v>
      </c>
      <c r="AC42" s="4">
        <v>0.43740000000000001</v>
      </c>
      <c r="AD42" s="14">
        <v>1.0000000000000002</v>
      </c>
      <c r="AE42" s="4">
        <v>0.82700000000000018</v>
      </c>
      <c r="AF42" s="4">
        <v>0.99999999999999956</v>
      </c>
      <c r="AG42" s="4">
        <v>0.1444</v>
      </c>
      <c r="AH42" s="4">
        <v>0.82740000000000002</v>
      </c>
      <c r="AI42" s="4">
        <v>0.99999999999999944</v>
      </c>
      <c r="AJ42" s="4">
        <v>0.14360000000000001</v>
      </c>
      <c r="AK42" s="4">
        <v>0.83040000000000003</v>
      </c>
      <c r="AL42" s="4">
        <v>0.79259999999999997</v>
      </c>
      <c r="AM42" s="4">
        <v>1.0000000000000002</v>
      </c>
      <c r="AN42" s="4">
        <v>0.73539999999999972</v>
      </c>
      <c r="AO42" s="4">
        <v>1</v>
      </c>
      <c r="AP42" s="4">
        <v>1.0000000000000002</v>
      </c>
      <c r="AQ42" s="4">
        <v>0.87459999999999993</v>
      </c>
      <c r="AR42" s="4">
        <v>1.0000000000000002</v>
      </c>
      <c r="AS42" s="4">
        <v>0.72679999999999989</v>
      </c>
      <c r="AT42" s="4">
        <v>9.6000000000000016E-2</v>
      </c>
      <c r="AU42" s="4">
        <v>0.9528000000000002</v>
      </c>
      <c r="AV42" s="4">
        <v>8.5800000000000001E-2</v>
      </c>
      <c r="AW42" s="4">
        <v>0.99996958320829621</v>
      </c>
      <c r="AX42" s="4">
        <v>0.98580000000000012</v>
      </c>
      <c r="AY42" s="4">
        <v>0.74140000000000017</v>
      </c>
      <c r="AZ42" s="4">
        <v>1.0000000000000002</v>
      </c>
      <c r="BA42" s="4">
        <v>0.95400000000000018</v>
      </c>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row>
    <row r="43" spans="2:192" x14ac:dyDescent="0.3">
      <c r="B43">
        <v>35.5</v>
      </c>
      <c r="C43" s="5">
        <v>0</v>
      </c>
      <c r="D43" s="5">
        <v>0</v>
      </c>
      <c r="E43" s="5">
        <v>1.0001993506028928</v>
      </c>
      <c r="F43" s="4">
        <v>0.99380000000000002</v>
      </c>
      <c r="G43" s="4">
        <v>0.92640000000000011</v>
      </c>
      <c r="H43" s="4">
        <v>0.24459999999999998</v>
      </c>
      <c r="I43" s="4">
        <v>0.48447591991350336</v>
      </c>
      <c r="J43" s="4">
        <v>0.85586709577787046</v>
      </c>
      <c r="K43" s="4">
        <v>0.98268943356963734</v>
      </c>
      <c r="L43" s="4">
        <v>0.9995672393275904</v>
      </c>
      <c r="M43" s="4">
        <v>0.99999999999999978</v>
      </c>
      <c r="N43" s="4">
        <v>1</v>
      </c>
      <c r="O43" s="4">
        <v>0.99959999999999993</v>
      </c>
      <c r="P43" s="4">
        <v>0.68699999999999994</v>
      </c>
      <c r="Q43" s="4">
        <v>0.68240000000000001</v>
      </c>
      <c r="R43" s="14">
        <v>1.0000000000000002</v>
      </c>
      <c r="S43" s="4">
        <v>0.99999999999999989</v>
      </c>
      <c r="T43" s="4">
        <v>0.16539999999999999</v>
      </c>
      <c r="U43" s="14">
        <v>1</v>
      </c>
      <c r="V43" s="4">
        <v>0.69279999999999986</v>
      </c>
      <c r="W43" s="4">
        <v>0.37459999999999993</v>
      </c>
      <c r="X43" s="14">
        <v>1.0000000000000004</v>
      </c>
      <c r="Y43" s="4">
        <v>0.84619999999999984</v>
      </c>
      <c r="Z43" s="4">
        <v>0.31179999999999997</v>
      </c>
      <c r="AA43" s="14">
        <v>1.0000000000000002</v>
      </c>
      <c r="AB43" s="4">
        <v>0.82259999999999989</v>
      </c>
      <c r="AC43" s="4">
        <v>0.45180000000000003</v>
      </c>
      <c r="AD43" s="14">
        <v>1.0000000000000002</v>
      </c>
      <c r="AE43" s="4">
        <v>0.84060000000000024</v>
      </c>
      <c r="AF43" s="4">
        <v>1</v>
      </c>
      <c r="AG43" s="4">
        <v>0.14940000000000001</v>
      </c>
      <c r="AH43" s="4">
        <v>0.82740000000000002</v>
      </c>
      <c r="AI43" s="4">
        <v>0.99999999999999989</v>
      </c>
      <c r="AJ43" s="4">
        <v>0.1522</v>
      </c>
      <c r="AK43" s="4">
        <v>0.83040000000000003</v>
      </c>
      <c r="AL43" s="4">
        <v>0.80299999999999994</v>
      </c>
      <c r="AM43" s="4">
        <v>1.0000000000000002</v>
      </c>
      <c r="AN43" s="4">
        <v>0.74599999999999977</v>
      </c>
      <c r="AO43" s="4">
        <v>1</v>
      </c>
      <c r="AP43" s="4">
        <v>1.0000000000000002</v>
      </c>
      <c r="AQ43" s="4">
        <v>0.88379999999999992</v>
      </c>
      <c r="AR43" s="4">
        <v>1.0000000000000002</v>
      </c>
      <c r="AS43" s="4">
        <v>0.7327999999999999</v>
      </c>
      <c r="AT43" s="4">
        <v>0.10080000000000001</v>
      </c>
      <c r="AU43" s="4">
        <v>0.95780000000000021</v>
      </c>
      <c r="AV43" s="4">
        <v>9.2200000000000004E-2</v>
      </c>
      <c r="AW43" s="4">
        <v>0.99998666493834154</v>
      </c>
      <c r="AX43" s="4">
        <v>0.98760000000000014</v>
      </c>
      <c r="AY43" s="4">
        <v>0.75240000000000018</v>
      </c>
      <c r="AZ43" s="4">
        <v>1.0000000000000002</v>
      </c>
      <c r="BA43" s="4">
        <v>0.97640000000000016</v>
      </c>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row>
    <row r="44" spans="2:192" x14ac:dyDescent="0.3">
      <c r="B44">
        <v>36.5</v>
      </c>
      <c r="C44" s="5">
        <v>0</v>
      </c>
      <c r="D44" s="5">
        <v>0</v>
      </c>
      <c r="E44" s="5">
        <v>1.0001997579375743</v>
      </c>
      <c r="F44" s="4">
        <v>0.99380000000000002</v>
      </c>
      <c r="G44" s="4">
        <v>0.92640000000000011</v>
      </c>
      <c r="H44" s="4">
        <v>0.26179999999999998</v>
      </c>
      <c r="I44" s="4">
        <v>0.55080333913596735</v>
      </c>
      <c r="J44" s="4">
        <v>0.89136076631834515</v>
      </c>
      <c r="K44" s="4">
        <v>0.98898781678930714</v>
      </c>
      <c r="L44" s="4">
        <v>0.99977987908808275</v>
      </c>
      <c r="M44" s="4">
        <v>0.99999999999999978</v>
      </c>
      <c r="N44" s="4">
        <v>1</v>
      </c>
      <c r="O44" s="4">
        <v>0.99959999999999993</v>
      </c>
      <c r="P44" s="4">
        <v>0.70399999999999996</v>
      </c>
      <c r="Q44" s="4">
        <v>0.69399999999999995</v>
      </c>
      <c r="R44" s="14">
        <v>1.0000000000000002</v>
      </c>
      <c r="S44" s="4">
        <v>0.99999999999999989</v>
      </c>
      <c r="T44" s="4">
        <v>0.17219999999999999</v>
      </c>
      <c r="U44" s="14">
        <v>1</v>
      </c>
      <c r="V44" s="4">
        <v>0.69279999999999986</v>
      </c>
      <c r="W44" s="4">
        <v>0.38659999999999994</v>
      </c>
      <c r="X44" s="14">
        <v>1.0000000000000004</v>
      </c>
      <c r="Y44" s="4">
        <v>0.86019999999999985</v>
      </c>
      <c r="Z44" s="4">
        <v>0.32399999999999995</v>
      </c>
      <c r="AA44" s="14">
        <v>1.0000000000000002</v>
      </c>
      <c r="AB44" s="4">
        <v>0.83679999999999988</v>
      </c>
      <c r="AC44" s="4">
        <v>0.46580000000000005</v>
      </c>
      <c r="AD44" s="14">
        <v>1.0000000000000002</v>
      </c>
      <c r="AE44" s="4">
        <v>0.85260000000000025</v>
      </c>
      <c r="AF44" s="4">
        <v>1</v>
      </c>
      <c r="AG44" s="4">
        <v>0.15820000000000001</v>
      </c>
      <c r="AH44" s="4">
        <v>0.86220000000000008</v>
      </c>
      <c r="AI44" s="4">
        <v>1</v>
      </c>
      <c r="AJ44" s="4">
        <v>0.16259999999999999</v>
      </c>
      <c r="AK44" s="4">
        <v>0.86440000000000006</v>
      </c>
      <c r="AL44" s="4">
        <v>0.81319999999999992</v>
      </c>
      <c r="AM44" s="4">
        <v>1.0000000000000002</v>
      </c>
      <c r="AN44" s="4">
        <v>0.75659999999999983</v>
      </c>
      <c r="AO44" s="4">
        <v>1</v>
      </c>
      <c r="AP44" s="4">
        <v>1.0000000000000002</v>
      </c>
      <c r="AQ44" s="4">
        <v>0.88939999999999997</v>
      </c>
      <c r="AR44" s="4">
        <v>1.0000000000000002</v>
      </c>
      <c r="AS44" s="4">
        <v>0.74219999999999986</v>
      </c>
      <c r="AT44" s="4">
        <v>0.10360000000000001</v>
      </c>
      <c r="AU44" s="4">
        <v>0.96180000000000021</v>
      </c>
      <c r="AV44" s="4">
        <v>9.98E-2</v>
      </c>
      <c r="AW44" s="4">
        <v>0.99999430426761182</v>
      </c>
      <c r="AX44" s="4">
        <v>0.98920000000000019</v>
      </c>
      <c r="AY44" s="4">
        <v>0.76240000000000019</v>
      </c>
      <c r="AZ44" s="4">
        <v>1.0000000000000002</v>
      </c>
      <c r="BA44" s="4">
        <v>0.97640000000000016</v>
      </c>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row>
    <row r="45" spans="2:192" x14ac:dyDescent="0.3">
      <c r="B45">
        <v>37.5</v>
      </c>
      <c r="C45" s="5">
        <v>0</v>
      </c>
      <c r="D45" s="5">
        <v>0</v>
      </c>
      <c r="E45" s="5">
        <v>1.0001999120642107</v>
      </c>
      <c r="F45" s="4">
        <v>0.99380000000000002</v>
      </c>
      <c r="G45" s="4">
        <v>0.92640000000000011</v>
      </c>
      <c r="H45" s="4">
        <v>0.2782</v>
      </c>
      <c r="I45" s="4">
        <v>0.61515886211127702</v>
      </c>
      <c r="J45" s="4">
        <v>0.91985163159002348</v>
      </c>
      <c r="K45" s="4">
        <v>0.99315836784016953</v>
      </c>
      <c r="L45" s="4">
        <v>0.99989079658477198</v>
      </c>
      <c r="M45" s="4">
        <v>0.99999999999999978</v>
      </c>
      <c r="N45" s="4">
        <v>1</v>
      </c>
      <c r="O45" s="4">
        <v>0.99979999999999991</v>
      </c>
      <c r="P45" s="4">
        <v>0.7208</v>
      </c>
      <c r="Q45" s="4">
        <v>0.70799999999999996</v>
      </c>
      <c r="R45" s="14">
        <v>1.0000000000000002</v>
      </c>
      <c r="S45" s="4">
        <v>0.99999999999999989</v>
      </c>
      <c r="T45" s="4">
        <v>0.17779999999999999</v>
      </c>
      <c r="U45" s="14">
        <v>1</v>
      </c>
      <c r="V45" s="4">
        <v>0.69279999999999986</v>
      </c>
      <c r="W45" s="4">
        <v>0.39679999999999993</v>
      </c>
      <c r="X45" s="14">
        <v>1.0000000000000004</v>
      </c>
      <c r="Y45" s="4">
        <v>0.87099999999999989</v>
      </c>
      <c r="Z45" s="4">
        <v>0.33739999999999998</v>
      </c>
      <c r="AA45" s="14">
        <v>1.0000000000000002</v>
      </c>
      <c r="AB45" s="4">
        <v>0.85259999999999991</v>
      </c>
      <c r="AC45" s="4">
        <v>0.48060000000000003</v>
      </c>
      <c r="AD45" s="14">
        <v>1.0000000000000002</v>
      </c>
      <c r="AE45" s="4">
        <v>0.86520000000000019</v>
      </c>
      <c r="AF45" s="4">
        <v>1</v>
      </c>
      <c r="AG45" s="4">
        <v>0.16500000000000001</v>
      </c>
      <c r="AH45" s="4">
        <v>0.86220000000000008</v>
      </c>
      <c r="AI45" s="4">
        <v>1</v>
      </c>
      <c r="AJ45" s="4">
        <v>0.1726</v>
      </c>
      <c r="AK45" s="4">
        <v>0.86440000000000006</v>
      </c>
      <c r="AL45" s="4">
        <v>0.81959999999999988</v>
      </c>
      <c r="AM45" s="4">
        <v>1.0000000000000002</v>
      </c>
      <c r="AN45" s="4">
        <v>0.76719999999999988</v>
      </c>
      <c r="AO45" s="4">
        <v>1</v>
      </c>
      <c r="AP45" s="4">
        <v>1.0000000000000002</v>
      </c>
      <c r="AQ45" s="4">
        <v>0.89500000000000002</v>
      </c>
      <c r="AR45" s="4">
        <v>1.0000000000000002</v>
      </c>
      <c r="AS45" s="4">
        <v>0.75039999999999984</v>
      </c>
      <c r="AT45" s="4">
        <v>0.10640000000000001</v>
      </c>
      <c r="AU45" s="4">
        <v>0.96600000000000019</v>
      </c>
      <c r="AV45" s="4">
        <v>0.1104</v>
      </c>
      <c r="AW45" s="4">
        <v>0.99999762840818618</v>
      </c>
      <c r="AX45" s="4">
        <v>0.99100000000000021</v>
      </c>
      <c r="AY45" s="4">
        <v>0.7724000000000002</v>
      </c>
      <c r="AZ45" s="4">
        <v>1.0000000000000002</v>
      </c>
      <c r="BA45" s="4">
        <v>0.97640000000000016</v>
      </c>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row>
    <row r="46" spans="2:192" x14ac:dyDescent="0.3">
      <c r="B46">
        <v>38.5</v>
      </c>
      <c r="C46" s="5">
        <v>0</v>
      </c>
      <c r="D46" s="5">
        <v>0</v>
      </c>
      <c r="E46" s="5">
        <v>1.0001999688477083</v>
      </c>
      <c r="F46" s="4">
        <v>0.99380000000000002</v>
      </c>
      <c r="G46" s="4">
        <v>0.92640000000000011</v>
      </c>
      <c r="H46" s="4">
        <v>0.29799999999999999</v>
      </c>
      <c r="I46" s="4">
        <v>0.67595789565900377</v>
      </c>
      <c r="J46" s="4">
        <v>0.9421194920786774</v>
      </c>
      <c r="K46" s="4">
        <v>0.99584727575454135</v>
      </c>
      <c r="L46" s="4">
        <v>0.99994713099756416</v>
      </c>
      <c r="M46" s="4">
        <v>0.99999999999999978</v>
      </c>
      <c r="N46" s="4">
        <v>1</v>
      </c>
      <c r="O46" s="4">
        <v>0.99979999999999991</v>
      </c>
      <c r="P46" s="4">
        <v>0.73599999999999999</v>
      </c>
      <c r="Q46" s="4">
        <v>0.72239999999999993</v>
      </c>
      <c r="R46" s="14">
        <v>1.0000000000000002</v>
      </c>
      <c r="S46" s="4">
        <v>0.99999999999999989</v>
      </c>
      <c r="T46" s="4">
        <v>0.18359999999999999</v>
      </c>
      <c r="U46" s="14">
        <v>1</v>
      </c>
      <c r="V46" s="4">
        <v>0.72699999999999987</v>
      </c>
      <c r="W46" s="4">
        <v>0.41099999999999992</v>
      </c>
      <c r="X46" s="14">
        <v>1.0000000000000004</v>
      </c>
      <c r="Y46" s="4">
        <v>0.88359999999999994</v>
      </c>
      <c r="Z46" s="4">
        <v>0.34859999999999997</v>
      </c>
      <c r="AA46" s="14">
        <v>1.0000000000000002</v>
      </c>
      <c r="AB46" s="4">
        <v>0.86699999999999988</v>
      </c>
      <c r="AC46" s="4">
        <v>0.49380000000000002</v>
      </c>
      <c r="AD46" s="14">
        <v>1.0000000000000002</v>
      </c>
      <c r="AE46" s="4">
        <v>0.87780000000000014</v>
      </c>
      <c r="AF46" s="4">
        <v>1</v>
      </c>
      <c r="AG46" s="4">
        <v>0.17280000000000001</v>
      </c>
      <c r="AH46" s="4">
        <v>0.86220000000000008</v>
      </c>
      <c r="AI46" s="4">
        <v>1</v>
      </c>
      <c r="AJ46" s="4">
        <v>0.1792</v>
      </c>
      <c r="AK46" s="4">
        <v>0.86440000000000006</v>
      </c>
      <c r="AL46" s="4">
        <v>0.82739999999999991</v>
      </c>
      <c r="AM46" s="4">
        <v>1.0000000000000002</v>
      </c>
      <c r="AN46" s="4">
        <v>0.77819999999999989</v>
      </c>
      <c r="AO46" s="4">
        <v>1</v>
      </c>
      <c r="AP46" s="4">
        <v>1.0000000000000002</v>
      </c>
      <c r="AQ46" s="4">
        <v>0.9012</v>
      </c>
      <c r="AR46" s="4">
        <v>1.0000000000000002</v>
      </c>
      <c r="AS46" s="4">
        <v>0.76059999999999983</v>
      </c>
      <c r="AT46" s="4">
        <v>0.11120000000000001</v>
      </c>
      <c r="AU46" s="4">
        <v>0.96940000000000015</v>
      </c>
      <c r="AV46" s="4">
        <v>0.1188</v>
      </c>
      <c r="AW46" s="4">
        <v>0.9999990367940611</v>
      </c>
      <c r="AX46" s="4">
        <v>0.99100000000000021</v>
      </c>
      <c r="AY46" s="4">
        <v>0.78140000000000021</v>
      </c>
      <c r="AZ46" s="4">
        <v>1.0000000000000002</v>
      </c>
      <c r="BA46" s="4">
        <v>0.97640000000000016</v>
      </c>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row>
    <row r="47" spans="2:192" x14ac:dyDescent="0.3">
      <c r="B47">
        <v>39.5</v>
      </c>
      <c r="C47" s="5">
        <v>0</v>
      </c>
      <c r="D47" s="5">
        <v>0</v>
      </c>
      <c r="E47" s="5">
        <v>1.0001999892315281</v>
      </c>
      <c r="F47" s="4">
        <v>0.99380000000000002</v>
      </c>
      <c r="G47" s="4">
        <v>0.92640000000000011</v>
      </c>
      <c r="H47" s="4">
        <v>0.31579999999999997</v>
      </c>
      <c r="I47" s="4">
        <v>0.73192418551447536</v>
      </c>
      <c r="J47" s="4">
        <v>0.95907732429695991</v>
      </c>
      <c r="K47" s="4">
        <v>0.99753646149562103</v>
      </c>
      <c r="L47" s="4">
        <v>0.99997500930953565</v>
      </c>
      <c r="M47" s="4">
        <v>0.99999999999999978</v>
      </c>
      <c r="N47" s="4">
        <v>1</v>
      </c>
      <c r="O47" s="4">
        <v>0.99979999999999991</v>
      </c>
      <c r="P47" s="4">
        <v>0.74919999999999998</v>
      </c>
      <c r="Q47" s="4">
        <v>0.7367999999999999</v>
      </c>
      <c r="R47" s="14">
        <v>1.0000000000000002</v>
      </c>
      <c r="S47" s="4">
        <v>0.99999999999999989</v>
      </c>
      <c r="T47" s="4">
        <v>0.18999999999999997</v>
      </c>
      <c r="U47" s="14">
        <v>1</v>
      </c>
      <c r="V47" s="4">
        <v>0.76359999999999983</v>
      </c>
      <c r="W47" s="4">
        <v>0.42699999999999994</v>
      </c>
      <c r="X47" s="14">
        <v>1.0000000000000004</v>
      </c>
      <c r="Y47" s="4">
        <v>0.89639999999999997</v>
      </c>
      <c r="Z47" s="4">
        <v>0.36039999999999994</v>
      </c>
      <c r="AA47" s="14">
        <v>1.0000000000000002</v>
      </c>
      <c r="AB47" s="4">
        <v>0.88279999999999992</v>
      </c>
      <c r="AC47" s="4">
        <v>0.50980000000000003</v>
      </c>
      <c r="AD47" s="14">
        <v>1.0000000000000002</v>
      </c>
      <c r="AE47" s="4">
        <v>0.89180000000000015</v>
      </c>
      <c r="AF47" s="4">
        <v>1</v>
      </c>
      <c r="AG47" s="4">
        <v>0.1792</v>
      </c>
      <c r="AH47" s="4">
        <v>0.8842000000000001</v>
      </c>
      <c r="AI47" s="4">
        <v>1</v>
      </c>
      <c r="AJ47" s="4">
        <v>0.18859999999999999</v>
      </c>
      <c r="AK47" s="4">
        <v>0.8822000000000001</v>
      </c>
      <c r="AL47" s="4">
        <v>0.83619999999999994</v>
      </c>
      <c r="AM47" s="4">
        <v>1.0000000000000002</v>
      </c>
      <c r="AN47" s="4">
        <v>0.79079999999999995</v>
      </c>
      <c r="AO47" s="4">
        <v>1</v>
      </c>
      <c r="AP47" s="4">
        <v>1.0000000000000002</v>
      </c>
      <c r="AQ47" s="4">
        <v>0.90559999999999996</v>
      </c>
      <c r="AR47" s="4">
        <v>1.0000000000000002</v>
      </c>
      <c r="AS47" s="4">
        <v>0.76939999999999986</v>
      </c>
      <c r="AT47" s="4">
        <v>0.115</v>
      </c>
      <c r="AU47" s="4">
        <v>0.97380000000000011</v>
      </c>
      <c r="AV47" s="4">
        <v>0.12640000000000001</v>
      </c>
      <c r="AW47" s="4">
        <v>0.99999961820464023</v>
      </c>
      <c r="AX47" s="4">
        <v>0.99100000000000021</v>
      </c>
      <c r="AY47" s="4">
        <v>0.79040000000000021</v>
      </c>
      <c r="AZ47" s="4">
        <v>1.0000000000000002</v>
      </c>
      <c r="BA47" s="4">
        <v>0.9992000000000002</v>
      </c>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row>
    <row r="48" spans="2:192" x14ac:dyDescent="0.3">
      <c r="B48">
        <v>40.5</v>
      </c>
      <c r="C48" s="5">
        <v>0</v>
      </c>
      <c r="D48" s="5">
        <v>0</v>
      </c>
      <c r="E48" s="5">
        <v>1.000199996365865</v>
      </c>
      <c r="F48" s="4">
        <v>0.99380000000000002</v>
      </c>
      <c r="G48" s="4">
        <v>0.92640000000000011</v>
      </c>
      <c r="H48" s="4">
        <v>0.33479999999999999</v>
      </c>
      <c r="I48" s="4">
        <v>0.78215393065976102</v>
      </c>
      <c r="J48" s="4">
        <v>0.9716685147190347</v>
      </c>
      <c r="K48" s="4">
        <v>0.99857108776203241</v>
      </c>
      <c r="L48" s="4">
        <v>0.99998846059506186</v>
      </c>
      <c r="M48" s="4">
        <v>0.99999999999999978</v>
      </c>
      <c r="N48" s="4">
        <v>1</v>
      </c>
      <c r="O48" s="4">
        <v>0.99979999999999991</v>
      </c>
      <c r="P48" s="4">
        <v>0.76279999999999992</v>
      </c>
      <c r="Q48" s="4">
        <v>0.75339999999999985</v>
      </c>
      <c r="R48" s="14">
        <v>1.0000000000000002</v>
      </c>
      <c r="S48" s="4">
        <v>0.99999999999999989</v>
      </c>
      <c r="T48" s="4">
        <v>0.20139999999999997</v>
      </c>
      <c r="U48" s="14">
        <v>1</v>
      </c>
      <c r="V48" s="4">
        <v>0.81199999999999983</v>
      </c>
      <c r="W48" s="4">
        <v>0.43999999999999995</v>
      </c>
      <c r="X48" s="14">
        <v>1.0000000000000004</v>
      </c>
      <c r="Y48" s="4">
        <v>0.89639999999999997</v>
      </c>
      <c r="Z48" s="4">
        <v>0.37319999999999992</v>
      </c>
      <c r="AA48" s="14">
        <v>1.0000000000000002</v>
      </c>
      <c r="AB48" s="4">
        <v>0.88279999999999992</v>
      </c>
      <c r="AC48" s="4">
        <v>0.51900000000000002</v>
      </c>
      <c r="AD48" s="14">
        <v>1.0000000000000002</v>
      </c>
      <c r="AE48" s="4">
        <v>0.89180000000000015</v>
      </c>
      <c r="AF48" s="4">
        <v>1</v>
      </c>
      <c r="AG48" s="4">
        <v>0.18740000000000001</v>
      </c>
      <c r="AH48" s="4">
        <v>0.8842000000000001</v>
      </c>
      <c r="AI48" s="4">
        <v>1</v>
      </c>
      <c r="AJ48" s="4">
        <v>0.1968</v>
      </c>
      <c r="AK48" s="4">
        <v>0.8822000000000001</v>
      </c>
      <c r="AL48" s="4">
        <v>0.84319999999999995</v>
      </c>
      <c r="AM48" s="4">
        <v>1.0000000000000002</v>
      </c>
      <c r="AN48" s="4">
        <v>0.79959999999999998</v>
      </c>
      <c r="AO48" s="4">
        <v>1</v>
      </c>
      <c r="AP48" s="4">
        <v>1.0000000000000002</v>
      </c>
      <c r="AQ48" s="4">
        <v>0.91239999999999999</v>
      </c>
      <c r="AR48" s="4">
        <v>1.0000000000000002</v>
      </c>
      <c r="AS48" s="4">
        <v>0.77819999999999989</v>
      </c>
      <c r="AT48" s="4">
        <v>0.11860000000000001</v>
      </c>
      <c r="AU48" s="4">
        <v>0.97580000000000011</v>
      </c>
      <c r="AV48" s="4">
        <v>0.13600000000000001</v>
      </c>
      <c r="AW48" s="4">
        <v>0.99999985222239829</v>
      </c>
      <c r="AX48" s="4">
        <v>0.99300000000000022</v>
      </c>
      <c r="AY48" s="4">
        <v>0.79840000000000022</v>
      </c>
      <c r="AZ48" s="4">
        <v>1.0000000000000002</v>
      </c>
      <c r="BA48" s="4">
        <v>0.9992000000000002</v>
      </c>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row>
    <row r="49" spans="2:192" x14ac:dyDescent="0.3">
      <c r="B49">
        <v>41.5</v>
      </c>
      <c r="C49" s="5">
        <v>0</v>
      </c>
      <c r="D49" s="5">
        <v>0</v>
      </c>
      <c r="E49" s="5">
        <v>1.0001999988019801</v>
      </c>
      <c r="F49" s="4">
        <v>0.99380000000000002</v>
      </c>
      <c r="G49" s="4">
        <v>0.92640000000000011</v>
      </c>
      <c r="H49" s="4">
        <v>0.35039999999999999</v>
      </c>
      <c r="I49" s="4">
        <v>0.82613558555526723</v>
      </c>
      <c r="J49" s="4">
        <v>0.98078945021990349</v>
      </c>
      <c r="K49" s="4">
        <v>0.99918934004318061</v>
      </c>
      <c r="L49" s="4">
        <v>0.99999479254166324</v>
      </c>
      <c r="M49" s="4">
        <v>0.99999999999999978</v>
      </c>
      <c r="N49" s="4">
        <v>1</v>
      </c>
      <c r="O49" s="4">
        <v>0.99979999999999991</v>
      </c>
      <c r="P49" s="4">
        <v>0.77459999999999996</v>
      </c>
      <c r="Q49" s="4">
        <v>0.76659999999999984</v>
      </c>
      <c r="R49" s="14">
        <v>1.0000000000000002</v>
      </c>
      <c r="S49" s="4">
        <v>0.99999999999999989</v>
      </c>
      <c r="T49" s="4">
        <v>0.21159999999999995</v>
      </c>
      <c r="U49" s="14">
        <v>1</v>
      </c>
      <c r="V49" s="4">
        <v>0.8505999999999998</v>
      </c>
      <c r="W49" s="4">
        <v>0.45219999999999994</v>
      </c>
      <c r="X49" s="14">
        <v>1.0000000000000004</v>
      </c>
      <c r="Y49" s="4">
        <v>0.89639999999999997</v>
      </c>
      <c r="Z49" s="4">
        <v>0.38459999999999994</v>
      </c>
      <c r="AA49" s="14">
        <v>1.0000000000000002</v>
      </c>
      <c r="AB49" s="4">
        <v>0.88279999999999992</v>
      </c>
      <c r="AC49" s="4">
        <v>0.53160000000000007</v>
      </c>
      <c r="AD49" s="14">
        <v>1.0000000000000002</v>
      </c>
      <c r="AE49" s="4">
        <v>0.89180000000000015</v>
      </c>
      <c r="AF49" s="4">
        <v>1</v>
      </c>
      <c r="AG49" s="4">
        <v>0.19820000000000002</v>
      </c>
      <c r="AH49" s="4">
        <v>0.90120000000000011</v>
      </c>
      <c r="AI49" s="4">
        <v>1</v>
      </c>
      <c r="AJ49" s="4">
        <v>0.20619999999999999</v>
      </c>
      <c r="AK49" s="4">
        <v>0.89940000000000009</v>
      </c>
      <c r="AL49" s="4">
        <v>0.85319999999999996</v>
      </c>
      <c r="AM49" s="4">
        <v>1.0000000000000002</v>
      </c>
      <c r="AN49" s="4">
        <v>0.80759999999999998</v>
      </c>
      <c r="AO49" s="4">
        <v>1</v>
      </c>
      <c r="AP49" s="4">
        <v>1.0000000000000002</v>
      </c>
      <c r="AQ49" s="4">
        <v>0.91879999999999995</v>
      </c>
      <c r="AR49" s="4">
        <v>1.0000000000000002</v>
      </c>
      <c r="AS49" s="4">
        <v>0.78559999999999985</v>
      </c>
      <c r="AT49" s="4">
        <v>0.12340000000000001</v>
      </c>
      <c r="AU49" s="4">
        <v>0.97740000000000016</v>
      </c>
      <c r="AV49" s="4">
        <v>0.1452</v>
      </c>
      <c r="AW49" s="4">
        <v>0.99999994411717652</v>
      </c>
      <c r="AX49" s="4">
        <v>0.99440000000000017</v>
      </c>
      <c r="AY49" s="4">
        <v>0.80640000000000023</v>
      </c>
      <c r="AZ49" s="4">
        <v>1.0000000000000002</v>
      </c>
      <c r="BA49" s="4">
        <v>0.9992000000000002</v>
      </c>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row>
    <row r="50" spans="2:192" x14ac:dyDescent="0.3">
      <c r="B50">
        <v>42.5</v>
      </c>
      <c r="C50" s="5">
        <v>0</v>
      </c>
      <c r="D50" s="5">
        <v>0</v>
      </c>
      <c r="E50" s="5">
        <v>1.0001999996140185</v>
      </c>
      <c r="F50" s="4">
        <v>0.99380000000000002</v>
      </c>
      <c r="G50" s="4">
        <v>0.92640000000000011</v>
      </c>
      <c r="H50" s="4">
        <v>0.36780000000000002</v>
      </c>
      <c r="I50" s="4">
        <v>0.86372942866833091</v>
      </c>
      <c r="J50" s="4">
        <v>0.98723925460980355</v>
      </c>
      <c r="K50" s="4">
        <v>0.9995499872071838</v>
      </c>
      <c r="L50" s="4">
        <v>0.99999770222188722</v>
      </c>
      <c r="M50" s="4">
        <v>0.99999999999999978</v>
      </c>
      <c r="N50" s="4">
        <v>1</v>
      </c>
      <c r="O50" s="4">
        <v>0.99979999999999991</v>
      </c>
      <c r="P50" s="4">
        <v>0.78579999999999994</v>
      </c>
      <c r="Q50" s="4">
        <v>0.77819999999999978</v>
      </c>
      <c r="R50" s="14">
        <v>1.0000000000000002</v>
      </c>
      <c r="S50" s="4">
        <v>0.99999999999999989</v>
      </c>
      <c r="T50" s="4">
        <v>0.21919999999999995</v>
      </c>
      <c r="U50" s="14">
        <v>1</v>
      </c>
      <c r="V50" s="4">
        <v>0.8505999999999998</v>
      </c>
      <c r="W50" s="4">
        <v>0.46339999999999992</v>
      </c>
      <c r="X50" s="14">
        <v>1.0000000000000004</v>
      </c>
      <c r="Y50" s="4">
        <v>0.90920000000000001</v>
      </c>
      <c r="Z50" s="4">
        <v>0.39799999999999996</v>
      </c>
      <c r="AA50" s="14">
        <v>1.0000000000000002</v>
      </c>
      <c r="AB50" s="4">
        <v>0.90139999999999987</v>
      </c>
      <c r="AC50" s="4">
        <v>0.54500000000000004</v>
      </c>
      <c r="AD50" s="14">
        <v>1.0000000000000002</v>
      </c>
      <c r="AE50" s="4">
        <v>0.9074000000000001</v>
      </c>
      <c r="AF50" s="4">
        <v>1</v>
      </c>
      <c r="AG50" s="4">
        <v>0.20720000000000002</v>
      </c>
      <c r="AH50" s="4">
        <v>0.92000000000000015</v>
      </c>
      <c r="AI50" s="4">
        <v>1</v>
      </c>
      <c r="AJ50" s="4">
        <v>0.21659999999999999</v>
      </c>
      <c r="AK50" s="4">
        <v>0.92080000000000006</v>
      </c>
      <c r="AL50" s="4">
        <v>0.86119999999999997</v>
      </c>
      <c r="AM50" s="4">
        <v>1.0000000000000002</v>
      </c>
      <c r="AN50" s="4">
        <v>0.8196</v>
      </c>
      <c r="AO50" s="4">
        <v>1</v>
      </c>
      <c r="AP50" s="4">
        <v>1.0000000000000002</v>
      </c>
      <c r="AQ50" s="4">
        <v>0.92319999999999991</v>
      </c>
      <c r="AR50" s="4">
        <v>1.0000000000000002</v>
      </c>
      <c r="AS50" s="4">
        <v>0.79559999999999986</v>
      </c>
      <c r="AT50" s="4">
        <v>0.12760000000000002</v>
      </c>
      <c r="AU50" s="4">
        <v>0.98080000000000012</v>
      </c>
      <c r="AV50" s="4">
        <v>0.15739999999999998</v>
      </c>
      <c r="AW50" s="4">
        <v>0.99999997934350815</v>
      </c>
      <c r="AX50" s="4">
        <v>0.99440000000000017</v>
      </c>
      <c r="AY50" s="4">
        <v>0.81440000000000023</v>
      </c>
      <c r="AZ50" s="4">
        <v>1.0000000000000002</v>
      </c>
      <c r="BA50" s="4">
        <v>0.9992000000000002</v>
      </c>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row>
    <row r="51" spans="2:192" x14ac:dyDescent="0.3">
      <c r="B51">
        <v>43.5</v>
      </c>
      <c r="C51" s="5">
        <v>0</v>
      </c>
      <c r="D51" s="5">
        <v>2.0000000000000001E-4</v>
      </c>
      <c r="E51" s="5">
        <v>1.000199999878403</v>
      </c>
      <c r="F51" s="4">
        <v>0.99380000000000002</v>
      </c>
      <c r="G51" s="4">
        <v>0.92640000000000011</v>
      </c>
      <c r="H51" s="4">
        <v>0.38480000000000003</v>
      </c>
      <c r="I51" s="4">
        <v>0.89511591629063292</v>
      </c>
      <c r="J51" s="4">
        <v>0.99169411950236241</v>
      </c>
      <c r="K51" s="4">
        <v>0.99975547221923211</v>
      </c>
      <c r="L51" s="4">
        <v>0.99999900819463894</v>
      </c>
      <c r="M51" s="4">
        <v>0.99999999999999978</v>
      </c>
      <c r="N51" s="4">
        <v>1</v>
      </c>
      <c r="O51" s="4">
        <v>0.99979999999999991</v>
      </c>
      <c r="P51" s="4">
        <v>0.79799999999999993</v>
      </c>
      <c r="Q51" s="4">
        <v>0.79139999999999977</v>
      </c>
      <c r="R51" s="14">
        <v>1.0000000000000002</v>
      </c>
      <c r="S51" s="4">
        <v>0.99999999999999989</v>
      </c>
      <c r="T51" s="4">
        <v>0.22759999999999994</v>
      </c>
      <c r="U51" s="14">
        <v>1</v>
      </c>
      <c r="V51" s="4">
        <v>0.8505999999999998</v>
      </c>
      <c r="W51" s="4">
        <v>0.47559999999999991</v>
      </c>
      <c r="X51" s="14">
        <v>1.0000000000000004</v>
      </c>
      <c r="Y51" s="4">
        <v>0.90920000000000001</v>
      </c>
      <c r="Z51" s="4">
        <v>0.40899999999999997</v>
      </c>
      <c r="AA51" s="14">
        <v>1.0000000000000002</v>
      </c>
      <c r="AB51" s="4">
        <v>0.90139999999999987</v>
      </c>
      <c r="AC51" s="4">
        <v>0.55820000000000003</v>
      </c>
      <c r="AD51" s="14">
        <v>1.0000000000000002</v>
      </c>
      <c r="AE51" s="4">
        <v>0.92400000000000004</v>
      </c>
      <c r="AF51" s="4">
        <v>1</v>
      </c>
      <c r="AG51" s="4">
        <v>0.21800000000000003</v>
      </c>
      <c r="AH51" s="4">
        <v>0.92000000000000015</v>
      </c>
      <c r="AI51" s="4">
        <v>1</v>
      </c>
      <c r="AJ51" s="4">
        <v>0.22639999999999999</v>
      </c>
      <c r="AK51" s="4">
        <v>0.92080000000000006</v>
      </c>
      <c r="AL51" s="4">
        <v>0.86780000000000002</v>
      </c>
      <c r="AM51" s="4">
        <v>1.0000000000000002</v>
      </c>
      <c r="AN51" s="4">
        <v>0.82840000000000003</v>
      </c>
      <c r="AO51" s="4">
        <v>1</v>
      </c>
      <c r="AP51" s="4">
        <v>1.0000000000000002</v>
      </c>
      <c r="AQ51" s="4">
        <v>0.92759999999999987</v>
      </c>
      <c r="AR51" s="4">
        <v>1.0000000000000002</v>
      </c>
      <c r="AS51" s="4">
        <v>0.80059999999999987</v>
      </c>
      <c r="AT51" s="4">
        <v>0.13220000000000001</v>
      </c>
      <c r="AU51" s="4">
        <v>0.98280000000000012</v>
      </c>
      <c r="AV51" s="4">
        <v>0.16639999999999999</v>
      </c>
      <c r="AW51" s="4">
        <v>0.99999999253290206</v>
      </c>
      <c r="AX51" s="4">
        <v>0.99440000000000017</v>
      </c>
      <c r="AY51" s="4">
        <v>0.82240000000000024</v>
      </c>
      <c r="AZ51" s="4">
        <v>1.0000000000000002</v>
      </c>
      <c r="BA51" s="4">
        <v>0.9992000000000002</v>
      </c>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row>
    <row r="52" spans="2:192" x14ac:dyDescent="0.3">
      <c r="B52">
        <v>44.5</v>
      </c>
      <c r="C52" s="5">
        <v>0</v>
      </c>
      <c r="D52" s="5">
        <v>2.0000000000000001E-4</v>
      </c>
      <c r="E52" s="5">
        <v>1.0001999999625253</v>
      </c>
      <c r="F52" s="4">
        <v>0.99380000000000002</v>
      </c>
      <c r="G52" s="4">
        <v>0.92640000000000011</v>
      </c>
      <c r="H52" s="4">
        <v>0.40160000000000001</v>
      </c>
      <c r="I52" s="4">
        <v>0.9207244368733748</v>
      </c>
      <c r="J52" s="4">
        <v>0.99470115330483966</v>
      </c>
      <c r="K52" s="4">
        <v>0.99986989001003168</v>
      </c>
      <c r="L52" s="4">
        <v>0.99999958104177777</v>
      </c>
      <c r="M52" s="4">
        <v>0.99999999999999978</v>
      </c>
      <c r="N52" s="4">
        <v>1</v>
      </c>
      <c r="O52" s="4">
        <v>0.99979999999999991</v>
      </c>
      <c r="P52" s="4">
        <v>0.81059999999999999</v>
      </c>
      <c r="Q52" s="4">
        <v>0.80279999999999974</v>
      </c>
      <c r="R52" s="14">
        <v>1.0000000000000002</v>
      </c>
      <c r="S52" s="4">
        <v>0.99999999999999989</v>
      </c>
      <c r="T52" s="4">
        <v>0.23419999999999994</v>
      </c>
      <c r="U52" s="14">
        <v>1</v>
      </c>
      <c r="V52" s="4">
        <v>0.8505999999999998</v>
      </c>
      <c r="W52" s="4">
        <v>0.48639999999999989</v>
      </c>
      <c r="X52" s="14">
        <v>1.0000000000000004</v>
      </c>
      <c r="Y52" s="4">
        <v>0.92159999999999997</v>
      </c>
      <c r="Z52" s="4">
        <v>0.41779999999999995</v>
      </c>
      <c r="AA52" s="14">
        <v>1.0000000000000002</v>
      </c>
      <c r="AB52" s="4">
        <v>0.91759999999999986</v>
      </c>
      <c r="AC52" s="4">
        <v>0.56879999999999997</v>
      </c>
      <c r="AD52" s="14">
        <v>1.0000000000000002</v>
      </c>
      <c r="AE52" s="4">
        <v>0.92400000000000004</v>
      </c>
      <c r="AF52" s="4">
        <v>1</v>
      </c>
      <c r="AG52" s="4">
        <v>0.22580000000000003</v>
      </c>
      <c r="AH52" s="4">
        <v>0.92000000000000015</v>
      </c>
      <c r="AI52" s="4">
        <v>1</v>
      </c>
      <c r="AJ52" s="4">
        <v>0.23379999999999998</v>
      </c>
      <c r="AK52" s="4">
        <v>0.92080000000000006</v>
      </c>
      <c r="AL52" s="4">
        <v>0.874</v>
      </c>
      <c r="AM52" s="4">
        <v>1.0000000000000002</v>
      </c>
      <c r="AN52" s="4">
        <v>0.83560000000000001</v>
      </c>
      <c r="AO52" s="4">
        <v>1</v>
      </c>
      <c r="AP52" s="4">
        <v>1.0000000000000002</v>
      </c>
      <c r="AQ52" s="4">
        <v>0.93099999999999983</v>
      </c>
      <c r="AR52" s="4">
        <v>1.0000000000000002</v>
      </c>
      <c r="AS52" s="4">
        <v>0.81199999999999983</v>
      </c>
      <c r="AT52" s="4">
        <v>0.1368</v>
      </c>
      <c r="AU52" s="4">
        <v>0.98460000000000014</v>
      </c>
      <c r="AV52" s="4">
        <v>0.17699999999999999</v>
      </c>
      <c r="AW52" s="4">
        <v>0.99999999735902123</v>
      </c>
      <c r="AX52" s="4">
        <v>0.99440000000000017</v>
      </c>
      <c r="AY52" s="4">
        <v>0.82940000000000025</v>
      </c>
      <c r="AZ52" s="4">
        <v>1.0000000000000002</v>
      </c>
      <c r="BA52" s="4">
        <v>0.9992000000000002</v>
      </c>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row>
    <row r="53" spans="2:192" x14ac:dyDescent="0.3">
      <c r="B53">
        <v>45.5</v>
      </c>
      <c r="C53" s="5">
        <v>0</v>
      </c>
      <c r="D53" s="5">
        <v>2.0000000000000001E-4</v>
      </c>
      <c r="E53" s="5">
        <v>1.0001999999886968</v>
      </c>
      <c r="F53" s="4">
        <v>0.99540000000000006</v>
      </c>
      <c r="G53" s="4">
        <v>0.92640000000000011</v>
      </c>
      <c r="H53" s="4">
        <v>0.42200000000000004</v>
      </c>
      <c r="I53" s="4">
        <v>0.94115434551605104</v>
      </c>
      <c r="J53" s="4">
        <v>0.99668579561447468</v>
      </c>
      <c r="K53" s="4">
        <v>0.99993218414057816</v>
      </c>
      <c r="L53" s="4">
        <v>0.99999982672955068</v>
      </c>
      <c r="M53" s="4">
        <v>0.99999999999999978</v>
      </c>
      <c r="N53" s="4">
        <v>1</v>
      </c>
      <c r="O53" s="4">
        <v>0.99979999999999991</v>
      </c>
      <c r="P53" s="4">
        <v>0.82</v>
      </c>
      <c r="Q53" s="4">
        <v>0.81079999999999974</v>
      </c>
      <c r="R53" s="14">
        <v>1.0000000000000002</v>
      </c>
      <c r="S53" s="4">
        <v>0.99999999999999989</v>
      </c>
      <c r="T53" s="4">
        <v>0.24399999999999994</v>
      </c>
      <c r="U53" s="14">
        <v>1</v>
      </c>
      <c r="V53" s="4">
        <v>0.8505999999999998</v>
      </c>
      <c r="W53" s="4">
        <v>0.49779999999999991</v>
      </c>
      <c r="X53" s="14">
        <v>1.0000000000000004</v>
      </c>
      <c r="Y53" s="4">
        <v>0.92159999999999997</v>
      </c>
      <c r="Z53" s="4">
        <v>0.42819999999999997</v>
      </c>
      <c r="AA53" s="14">
        <v>1.0000000000000002</v>
      </c>
      <c r="AB53" s="4">
        <v>0.91759999999999986</v>
      </c>
      <c r="AC53" s="4">
        <v>0.58079999999999998</v>
      </c>
      <c r="AD53" s="14">
        <v>1.0000000000000002</v>
      </c>
      <c r="AE53" s="4">
        <v>0.93800000000000006</v>
      </c>
      <c r="AF53" s="4">
        <v>1</v>
      </c>
      <c r="AG53" s="4">
        <v>0.23400000000000004</v>
      </c>
      <c r="AH53" s="4">
        <v>0.93920000000000015</v>
      </c>
      <c r="AI53" s="4">
        <v>1</v>
      </c>
      <c r="AJ53" s="4">
        <v>0.24239999999999998</v>
      </c>
      <c r="AK53" s="4">
        <v>0.94140000000000001</v>
      </c>
      <c r="AL53" s="4">
        <v>0.88100000000000001</v>
      </c>
      <c r="AM53" s="4">
        <v>1.0000000000000002</v>
      </c>
      <c r="AN53" s="4">
        <v>0.84279999999999999</v>
      </c>
      <c r="AO53" s="4">
        <v>1</v>
      </c>
      <c r="AP53" s="4">
        <v>1.0000000000000002</v>
      </c>
      <c r="AQ53" s="4">
        <v>0.93879999999999986</v>
      </c>
      <c r="AR53" s="4">
        <v>1.0000000000000002</v>
      </c>
      <c r="AS53" s="4">
        <v>0.81839999999999979</v>
      </c>
      <c r="AT53" s="4">
        <v>0.14300000000000002</v>
      </c>
      <c r="AU53" s="4">
        <v>0.98640000000000017</v>
      </c>
      <c r="AV53" s="4">
        <v>0.187</v>
      </c>
      <c r="AW53" s="4">
        <v>0.99999999908569936</v>
      </c>
      <c r="AX53" s="4">
        <v>0.99440000000000017</v>
      </c>
      <c r="AY53" s="4">
        <v>0.83640000000000025</v>
      </c>
      <c r="AZ53" s="4">
        <v>1.0000000000000002</v>
      </c>
      <c r="BA53" s="4">
        <v>0.9992000000000002</v>
      </c>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row>
    <row r="54" spans="2:192" x14ac:dyDescent="0.3">
      <c r="B54">
        <v>46.5</v>
      </c>
      <c r="C54" s="5">
        <v>0</v>
      </c>
      <c r="D54" s="5">
        <v>2.0000000000000001E-4</v>
      </c>
      <c r="E54" s="5">
        <v>1.0002000000148683</v>
      </c>
      <c r="F54" s="4">
        <v>0.99540000000000006</v>
      </c>
      <c r="G54" s="4">
        <v>0.95040000000000013</v>
      </c>
      <c r="H54" s="4">
        <v>0.43760000000000004</v>
      </c>
      <c r="I54" s="4">
        <v>0.95709855682631362</v>
      </c>
      <c r="J54" s="4">
        <v>0.99796718423613029</v>
      </c>
      <c r="K54" s="4">
        <v>0.99996536253619528</v>
      </c>
      <c r="L54" s="4">
        <v>0.99999992981159447</v>
      </c>
      <c r="M54" s="4">
        <v>0.99999999999999978</v>
      </c>
      <c r="N54" s="4">
        <v>1</v>
      </c>
      <c r="O54" s="4">
        <v>0.99979999999999991</v>
      </c>
      <c r="P54" s="4">
        <v>0.82799999999999996</v>
      </c>
      <c r="Q54" s="4">
        <v>0.81839999999999979</v>
      </c>
      <c r="R54" s="14">
        <v>1.0000000000000002</v>
      </c>
      <c r="S54" s="4">
        <v>0.99999999999999989</v>
      </c>
      <c r="T54" s="4">
        <v>0.25219999999999992</v>
      </c>
      <c r="U54" s="14">
        <v>1</v>
      </c>
      <c r="V54" s="4">
        <v>0.8717999999999998</v>
      </c>
      <c r="W54" s="4">
        <v>0.51239999999999986</v>
      </c>
      <c r="X54" s="14">
        <v>1.0000000000000004</v>
      </c>
      <c r="Y54" s="4">
        <v>0.92159999999999997</v>
      </c>
      <c r="Z54" s="4">
        <v>0.43919999999999998</v>
      </c>
      <c r="AA54" s="14">
        <v>1.0000000000000002</v>
      </c>
      <c r="AB54" s="4">
        <v>0.91759999999999986</v>
      </c>
      <c r="AC54" s="4">
        <v>0.59119999999999995</v>
      </c>
      <c r="AD54" s="14">
        <v>1.0000000000000002</v>
      </c>
      <c r="AE54" s="4">
        <v>0.93800000000000006</v>
      </c>
      <c r="AF54" s="4">
        <v>1</v>
      </c>
      <c r="AG54" s="4">
        <v>0.24300000000000005</v>
      </c>
      <c r="AH54" s="4">
        <v>0.93920000000000015</v>
      </c>
      <c r="AI54" s="4">
        <v>1</v>
      </c>
      <c r="AJ54" s="4">
        <v>0.253</v>
      </c>
      <c r="AK54" s="4">
        <v>0.94140000000000001</v>
      </c>
      <c r="AL54" s="4">
        <v>0.88839999999999997</v>
      </c>
      <c r="AM54" s="4">
        <v>1.0000000000000002</v>
      </c>
      <c r="AN54" s="4">
        <v>0.85060000000000002</v>
      </c>
      <c r="AO54" s="4">
        <v>1</v>
      </c>
      <c r="AP54" s="4">
        <v>1.0000000000000002</v>
      </c>
      <c r="AQ54" s="4">
        <v>0.94419999999999982</v>
      </c>
      <c r="AR54" s="4">
        <v>1.0000000000000002</v>
      </c>
      <c r="AS54" s="4">
        <v>0.82459999999999978</v>
      </c>
      <c r="AT54" s="4">
        <v>0.14820000000000003</v>
      </c>
      <c r="AU54" s="4">
        <v>0.98800000000000021</v>
      </c>
      <c r="AV54" s="4">
        <v>0.1988</v>
      </c>
      <c r="AW54" s="4">
        <v>0.99999999969003672</v>
      </c>
      <c r="AX54" s="4">
        <v>0.99440000000000017</v>
      </c>
      <c r="AY54" s="4">
        <v>0.84340000000000026</v>
      </c>
      <c r="AZ54" s="4">
        <v>1.0000000000000002</v>
      </c>
      <c r="BA54" s="4">
        <v>0.9992000000000002</v>
      </c>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row>
    <row r="55" spans="2:192" x14ac:dyDescent="0.3">
      <c r="B55">
        <v>47.5</v>
      </c>
      <c r="C55" s="5">
        <v>0</v>
      </c>
      <c r="D55" s="5">
        <v>2.0000000000000001E-4</v>
      </c>
      <c r="E55" s="5">
        <v>1.0002000000410398</v>
      </c>
      <c r="F55" s="4">
        <v>0.99540000000000006</v>
      </c>
      <c r="G55" s="4">
        <v>0.95040000000000013</v>
      </c>
      <c r="H55" s="4">
        <v>0.45560000000000006</v>
      </c>
      <c r="I55" s="4">
        <v>0.96927722035904607</v>
      </c>
      <c r="J55" s="4">
        <v>0.99877691279066583</v>
      </c>
      <c r="K55" s="4">
        <v>0.99998265765731487</v>
      </c>
      <c r="L55" s="4">
        <v>0.99999997214102954</v>
      </c>
      <c r="M55" s="4">
        <v>0.99999999999999978</v>
      </c>
      <c r="N55" s="4">
        <v>1</v>
      </c>
      <c r="O55" s="4">
        <v>0.99979999999999991</v>
      </c>
      <c r="P55" s="4">
        <v>0.83539999999999992</v>
      </c>
      <c r="Q55" s="4">
        <v>0.82779999999999976</v>
      </c>
      <c r="R55" s="14">
        <v>1.0000000000000002</v>
      </c>
      <c r="S55" s="4">
        <v>0.99999999999999989</v>
      </c>
      <c r="T55" s="4">
        <v>0.2589999999999999</v>
      </c>
      <c r="U55" s="14">
        <v>1</v>
      </c>
      <c r="V55" s="4">
        <v>0.89419999999999977</v>
      </c>
      <c r="W55" s="4">
        <v>0.52259999999999984</v>
      </c>
      <c r="X55" s="14">
        <v>1.0000000000000004</v>
      </c>
      <c r="Y55" s="4">
        <v>0.93599999999999994</v>
      </c>
      <c r="Z55" s="4">
        <v>0.45139999999999997</v>
      </c>
      <c r="AA55" s="14">
        <v>1.0000000000000002</v>
      </c>
      <c r="AB55" s="4">
        <v>0.93059999999999987</v>
      </c>
      <c r="AC55" s="4">
        <v>0.60139999999999993</v>
      </c>
      <c r="AD55" s="14">
        <v>1.0000000000000002</v>
      </c>
      <c r="AE55" s="4">
        <v>0.93800000000000006</v>
      </c>
      <c r="AF55" s="4">
        <v>1</v>
      </c>
      <c r="AG55" s="4">
        <v>0.25300000000000006</v>
      </c>
      <c r="AH55" s="4">
        <v>0.96040000000000014</v>
      </c>
      <c r="AI55" s="4">
        <v>1</v>
      </c>
      <c r="AJ55" s="4">
        <v>0.2616</v>
      </c>
      <c r="AK55" s="4">
        <v>0.96260000000000001</v>
      </c>
      <c r="AL55" s="4">
        <v>0.89659999999999995</v>
      </c>
      <c r="AM55" s="4">
        <v>1.0000000000000002</v>
      </c>
      <c r="AN55" s="4">
        <v>0.85699999999999998</v>
      </c>
      <c r="AO55" s="4">
        <v>1</v>
      </c>
      <c r="AP55" s="4">
        <v>1.0000000000000002</v>
      </c>
      <c r="AQ55" s="4">
        <v>0.94779999999999986</v>
      </c>
      <c r="AR55" s="4">
        <v>1.0000000000000002</v>
      </c>
      <c r="AS55" s="4">
        <v>0.83079999999999976</v>
      </c>
      <c r="AT55" s="4">
        <v>0.15460000000000002</v>
      </c>
      <c r="AU55" s="4">
        <v>0.98980000000000024</v>
      </c>
      <c r="AV55" s="4">
        <v>0.20880000000000001</v>
      </c>
      <c r="AW55" s="4">
        <v>0.99999999989705446</v>
      </c>
      <c r="AX55" s="4">
        <v>0.99440000000000017</v>
      </c>
      <c r="AY55" s="4">
        <v>0.85040000000000027</v>
      </c>
      <c r="AZ55" s="4">
        <v>1.0000000000000002</v>
      </c>
      <c r="BA55" s="4">
        <v>0.9992000000000002</v>
      </c>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row>
    <row r="56" spans="2:192" x14ac:dyDescent="0.3">
      <c r="B56">
        <v>48.5</v>
      </c>
      <c r="C56" s="5">
        <v>0</v>
      </c>
      <c r="D56" s="5">
        <v>2.0000000000000001E-4</v>
      </c>
      <c r="E56" s="5">
        <v>1.0002000000672113</v>
      </c>
      <c r="F56" s="4">
        <v>0.99540000000000006</v>
      </c>
      <c r="G56" s="4">
        <v>0.95040000000000013</v>
      </c>
      <c r="H56" s="4">
        <v>0.47180000000000005</v>
      </c>
      <c r="I56" s="4">
        <v>0.97838584579290222</v>
      </c>
      <c r="J56" s="4">
        <v>0.9992779323337847</v>
      </c>
      <c r="K56" s="4">
        <v>0.99999148537538629</v>
      </c>
      <c r="L56" s="4">
        <v>0.99999998916098987</v>
      </c>
      <c r="M56" s="4">
        <v>0.99999999999999978</v>
      </c>
      <c r="N56" s="4">
        <v>1</v>
      </c>
      <c r="O56" s="4">
        <v>0.99979999999999991</v>
      </c>
      <c r="P56" s="4">
        <v>0.84519999999999995</v>
      </c>
      <c r="Q56" s="4">
        <v>0.83759999999999979</v>
      </c>
      <c r="R56" s="14">
        <v>1.0000000000000002</v>
      </c>
      <c r="S56" s="4">
        <v>0.99999999999999989</v>
      </c>
      <c r="T56" s="4">
        <v>0.2725999999999999</v>
      </c>
      <c r="U56" s="14">
        <v>1</v>
      </c>
      <c r="V56" s="4">
        <v>0.91279999999999972</v>
      </c>
      <c r="W56" s="4">
        <v>0.53259999999999985</v>
      </c>
      <c r="X56" s="14">
        <v>1.0000000000000004</v>
      </c>
      <c r="Y56" s="4">
        <v>0.93599999999999994</v>
      </c>
      <c r="Z56" s="4">
        <v>0.46259999999999996</v>
      </c>
      <c r="AA56" s="14">
        <v>1.0000000000000002</v>
      </c>
      <c r="AB56" s="4">
        <v>0.93059999999999987</v>
      </c>
      <c r="AC56" s="4">
        <v>0.61459999999999992</v>
      </c>
      <c r="AD56" s="14">
        <v>1.0000000000000002</v>
      </c>
      <c r="AE56" s="4">
        <v>0.95220000000000005</v>
      </c>
      <c r="AF56" s="4">
        <v>1</v>
      </c>
      <c r="AG56" s="4">
        <v>0.26180000000000003</v>
      </c>
      <c r="AH56" s="4">
        <v>0.96040000000000014</v>
      </c>
      <c r="AI56" s="4">
        <v>1</v>
      </c>
      <c r="AJ56" s="4">
        <v>0.26960000000000001</v>
      </c>
      <c r="AK56" s="4">
        <v>0.96260000000000001</v>
      </c>
      <c r="AL56" s="4">
        <v>0.90259999999999996</v>
      </c>
      <c r="AM56" s="4">
        <v>1.0000000000000002</v>
      </c>
      <c r="AN56" s="4">
        <v>0.86299999999999999</v>
      </c>
      <c r="AO56" s="4">
        <v>1</v>
      </c>
      <c r="AP56" s="4">
        <v>1.0000000000000002</v>
      </c>
      <c r="AQ56" s="4">
        <v>0.95179999999999987</v>
      </c>
      <c r="AR56" s="4">
        <v>1.0000000000000002</v>
      </c>
      <c r="AS56" s="4">
        <v>0.83939999999999981</v>
      </c>
      <c r="AT56" s="4">
        <v>0.15760000000000002</v>
      </c>
      <c r="AU56" s="4">
        <v>0.99060000000000026</v>
      </c>
      <c r="AV56" s="4">
        <v>0.21780000000000002</v>
      </c>
      <c r="AW56" s="4">
        <v>0.99999999996649169</v>
      </c>
      <c r="AX56" s="4">
        <v>0.9972000000000002</v>
      </c>
      <c r="AY56" s="4">
        <v>0.85740000000000027</v>
      </c>
      <c r="AZ56" s="4">
        <v>1.0000000000000002</v>
      </c>
      <c r="BA56" s="4">
        <v>0.9992000000000002</v>
      </c>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row>
    <row r="57" spans="2:192" x14ac:dyDescent="0.3">
      <c r="B57">
        <v>49.5</v>
      </c>
      <c r="C57" s="5">
        <v>0</v>
      </c>
      <c r="D57" s="5">
        <v>2.0000000000000001E-4</v>
      </c>
      <c r="E57" s="5">
        <v>1.0002000000933828</v>
      </c>
      <c r="F57" s="4">
        <v>0.99540000000000006</v>
      </c>
      <c r="G57" s="4">
        <v>0.95040000000000013</v>
      </c>
      <c r="H57" s="4">
        <v>0.48740000000000006</v>
      </c>
      <c r="I57" s="4">
        <v>0.98505930810056419</v>
      </c>
      <c r="J57" s="4">
        <v>0.99958161152624658</v>
      </c>
      <c r="K57" s="4">
        <v>0.999995899234422</v>
      </c>
      <c r="L57" s="4">
        <v>0.99999999586477017</v>
      </c>
      <c r="M57" s="4">
        <v>0.99999999999999978</v>
      </c>
      <c r="N57" s="4">
        <v>1</v>
      </c>
      <c r="O57" s="4">
        <v>0.99979999999999991</v>
      </c>
      <c r="P57" s="4">
        <v>0.85519999999999996</v>
      </c>
      <c r="Q57" s="4">
        <v>0.84919999999999973</v>
      </c>
      <c r="R57" s="14">
        <v>1.0000000000000002</v>
      </c>
      <c r="S57" s="4">
        <v>0.99999999999999989</v>
      </c>
      <c r="T57" s="4">
        <v>0.27919999999999989</v>
      </c>
      <c r="U57" s="14">
        <v>1</v>
      </c>
      <c r="V57" s="4">
        <v>0.91279999999999972</v>
      </c>
      <c r="W57" s="4">
        <v>0.54299999999999982</v>
      </c>
      <c r="X57" s="14">
        <v>1.0000000000000004</v>
      </c>
      <c r="Y57" s="4">
        <v>0.93599999999999994</v>
      </c>
      <c r="Z57" s="4">
        <v>0.47239999999999993</v>
      </c>
      <c r="AA57" s="14">
        <v>1.0000000000000002</v>
      </c>
      <c r="AB57" s="4">
        <v>0.93059999999999987</v>
      </c>
      <c r="AC57" s="4">
        <v>0.62479999999999991</v>
      </c>
      <c r="AD57" s="14">
        <v>1.0000000000000002</v>
      </c>
      <c r="AE57" s="4">
        <v>0.96779999999999999</v>
      </c>
      <c r="AF57" s="4">
        <v>1</v>
      </c>
      <c r="AG57" s="4">
        <v>0.27180000000000004</v>
      </c>
      <c r="AH57" s="4">
        <v>0.97900000000000009</v>
      </c>
      <c r="AI57" s="4">
        <v>1</v>
      </c>
      <c r="AJ57" s="4">
        <v>0.27760000000000001</v>
      </c>
      <c r="AK57" s="4">
        <v>0.98099999999999998</v>
      </c>
      <c r="AL57" s="4">
        <v>0.90939999999999999</v>
      </c>
      <c r="AM57" s="4">
        <v>1.0000000000000002</v>
      </c>
      <c r="AN57" s="4">
        <v>0.87180000000000002</v>
      </c>
      <c r="AO57" s="4">
        <v>1</v>
      </c>
      <c r="AP57" s="4">
        <v>1.0000000000000002</v>
      </c>
      <c r="AQ57" s="4">
        <v>0.95479999999999987</v>
      </c>
      <c r="AR57" s="4">
        <v>1.0000000000000002</v>
      </c>
      <c r="AS57" s="4">
        <v>0.84499999999999986</v>
      </c>
      <c r="AT57" s="4">
        <v>0.16300000000000001</v>
      </c>
      <c r="AU57" s="4">
        <v>0.99160000000000026</v>
      </c>
      <c r="AV57" s="4">
        <v>0.22920000000000001</v>
      </c>
      <c r="AW57" s="4">
        <v>0.99999999998930678</v>
      </c>
      <c r="AX57" s="4">
        <v>0.9972000000000002</v>
      </c>
      <c r="AY57" s="4">
        <v>0.86440000000000028</v>
      </c>
      <c r="AZ57" s="4">
        <v>1.0000000000000002</v>
      </c>
      <c r="BA57" s="4">
        <v>0.9992000000000002</v>
      </c>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row>
    <row r="58" spans="2:192" x14ac:dyDescent="0.3">
      <c r="B58">
        <v>50.5</v>
      </c>
      <c r="C58" s="5">
        <v>0</v>
      </c>
      <c r="D58" s="5">
        <v>2.0000000000000001E-4</v>
      </c>
      <c r="E58" s="5">
        <v>1.0002000001195543</v>
      </c>
      <c r="F58" s="4">
        <v>0.99540000000000006</v>
      </c>
      <c r="G58" s="4">
        <v>0.95040000000000013</v>
      </c>
      <c r="H58" s="4">
        <v>0.50160000000000005</v>
      </c>
      <c r="I58" s="4">
        <v>0.98985085403746542</v>
      </c>
      <c r="J58" s="4">
        <v>0.99976199696656898</v>
      </c>
      <c r="K58" s="4">
        <v>0.99999806202534947</v>
      </c>
      <c r="L58" s="4">
        <v>0.99999999845242937</v>
      </c>
      <c r="M58" s="4">
        <v>0.99999999999999978</v>
      </c>
      <c r="N58" s="4">
        <v>1</v>
      </c>
      <c r="O58" s="4">
        <v>0.99979999999999991</v>
      </c>
      <c r="P58" s="4">
        <v>0.86519999999999997</v>
      </c>
      <c r="Q58" s="4">
        <v>0.85499999999999976</v>
      </c>
      <c r="R58" s="14">
        <v>1.0000000000000002</v>
      </c>
      <c r="S58" s="4">
        <v>0.99999999999999989</v>
      </c>
      <c r="T58" s="4">
        <v>0.28799999999999987</v>
      </c>
      <c r="U58" s="14">
        <v>1</v>
      </c>
      <c r="V58" s="4">
        <v>0.91279999999999972</v>
      </c>
      <c r="W58" s="4">
        <v>0.55459999999999987</v>
      </c>
      <c r="X58" s="14">
        <v>1.0000000000000004</v>
      </c>
      <c r="Y58" s="4">
        <v>0.93599999999999994</v>
      </c>
      <c r="Z58" s="4">
        <v>0.48619999999999991</v>
      </c>
      <c r="AA58" s="14">
        <v>1.0000000000000002</v>
      </c>
      <c r="AB58" s="4">
        <v>0.93059999999999987</v>
      </c>
      <c r="AC58" s="4">
        <v>0.63739999999999997</v>
      </c>
      <c r="AD58" s="14">
        <v>1.0000000000000002</v>
      </c>
      <c r="AE58" s="4">
        <v>0.96779999999999999</v>
      </c>
      <c r="AF58" s="4">
        <v>1</v>
      </c>
      <c r="AG58" s="4">
        <v>0.28180000000000005</v>
      </c>
      <c r="AH58" s="4">
        <v>0.97900000000000009</v>
      </c>
      <c r="AI58" s="4">
        <v>1</v>
      </c>
      <c r="AJ58" s="4">
        <v>0.28860000000000002</v>
      </c>
      <c r="AK58" s="4">
        <v>0.98099999999999998</v>
      </c>
      <c r="AL58" s="4">
        <v>0.91439999999999999</v>
      </c>
      <c r="AM58" s="4">
        <v>1.0000000000000002</v>
      </c>
      <c r="AN58" s="4">
        <v>0.88100000000000001</v>
      </c>
      <c r="AO58" s="4">
        <v>1</v>
      </c>
      <c r="AP58" s="4">
        <v>1.0000000000000002</v>
      </c>
      <c r="AQ58" s="4">
        <v>0.95739999999999992</v>
      </c>
      <c r="AR58" s="4">
        <v>1.0000000000000002</v>
      </c>
      <c r="AS58" s="4">
        <v>0.85039999999999982</v>
      </c>
      <c r="AT58" s="4">
        <v>0.16839999999999999</v>
      </c>
      <c r="AU58" s="4">
        <v>0.99300000000000022</v>
      </c>
      <c r="AV58" s="4">
        <v>0.23860000000000001</v>
      </c>
      <c r="AW58" s="4">
        <v>0.99999999999665323</v>
      </c>
      <c r="AX58" s="4">
        <v>0.9972000000000002</v>
      </c>
      <c r="AY58" s="4">
        <v>0.87140000000000029</v>
      </c>
      <c r="AZ58" s="4">
        <v>1.0000000000000002</v>
      </c>
      <c r="BA58" s="4">
        <v>0.9992000000000002</v>
      </c>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row>
    <row r="59" spans="2:192" x14ac:dyDescent="0.3">
      <c r="B59">
        <v>51.5</v>
      </c>
      <c r="C59" s="5">
        <v>0</v>
      </c>
      <c r="D59" s="5">
        <v>2.0000000000000001E-4</v>
      </c>
      <c r="E59" s="5">
        <v>1.0002000001457259</v>
      </c>
      <c r="F59" s="4">
        <v>0.99680000000000002</v>
      </c>
      <c r="G59" s="4">
        <v>0.95040000000000013</v>
      </c>
      <c r="H59" s="4">
        <v>0.51800000000000002</v>
      </c>
      <c r="I59" s="4">
        <v>0.99322372656951952</v>
      </c>
      <c r="J59" s="4">
        <v>0.99986704495828616</v>
      </c>
      <c r="K59" s="4">
        <v>0.99999910101314793</v>
      </c>
      <c r="L59" s="4">
        <v>0.99999999943168083</v>
      </c>
      <c r="M59" s="4">
        <v>0.99999999999999978</v>
      </c>
      <c r="N59" s="4">
        <v>1</v>
      </c>
      <c r="O59" s="4">
        <v>0.99979999999999991</v>
      </c>
      <c r="P59" s="4">
        <v>0.87359999999999993</v>
      </c>
      <c r="Q59" s="4">
        <v>0.86119999999999974</v>
      </c>
      <c r="R59" s="14">
        <v>1.0000000000000002</v>
      </c>
      <c r="S59" s="4">
        <v>0.99999999999999989</v>
      </c>
      <c r="T59" s="4">
        <v>0.29819999999999985</v>
      </c>
      <c r="U59" s="14">
        <v>1</v>
      </c>
      <c r="V59" s="4">
        <v>0.91279999999999972</v>
      </c>
      <c r="W59" s="4">
        <v>0.56519999999999992</v>
      </c>
      <c r="X59" s="14">
        <v>1.0000000000000004</v>
      </c>
      <c r="Y59" s="4">
        <v>0.95179999999999998</v>
      </c>
      <c r="Z59" s="4">
        <v>0.49899999999999989</v>
      </c>
      <c r="AA59" s="14">
        <v>1.0000000000000002</v>
      </c>
      <c r="AB59" s="4">
        <v>0.94779999999999986</v>
      </c>
      <c r="AC59" s="4">
        <v>0.64659999999999995</v>
      </c>
      <c r="AD59" s="14">
        <v>1.0000000000000002</v>
      </c>
      <c r="AE59" s="4">
        <v>0.96779999999999999</v>
      </c>
      <c r="AF59" s="4">
        <v>1</v>
      </c>
      <c r="AG59" s="4">
        <v>0.29140000000000005</v>
      </c>
      <c r="AH59" s="4">
        <v>0.97900000000000009</v>
      </c>
      <c r="AI59" s="4">
        <v>1</v>
      </c>
      <c r="AJ59" s="4">
        <v>0.29900000000000004</v>
      </c>
      <c r="AK59" s="4">
        <v>0.98099999999999998</v>
      </c>
      <c r="AL59" s="4">
        <v>0.9194</v>
      </c>
      <c r="AM59" s="4">
        <v>1.0000000000000002</v>
      </c>
      <c r="AN59" s="4">
        <v>0.88600000000000001</v>
      </c>
      <c r="AO59" s="4">
        <v>1</v>
      </c>
      <c r="AP59" s="4">
        <v>1.0000000000000002</v>
      </c>
      <c r="AQ59" s="4">
        <v>0.96139999999999992</v>
      </c>
      <c r="AR59" s="4">
        <v>1.0000000000000002</v>
      </c>
      <c r="AS59" s="4">
        <v>0.85979999999999979</v>
      </c>
      <c r="AT59" s="4">
        <v>0.1724</v>
      </c>
      <c r="AU59" s="4">
        <v>0.99380000000000024</v>
      </c>
      <c r="AV59" s="4">
        <v>0.25340000000000001</v>
      </c>
      <c r="AW59" s="4">
        <v>0.99999999999897238</v>
      </c>
      <c r="AX59" s="4">
        <v>0.9972000000000002</v>
      </c>
      <c r="AY59" s="4">
        <v>0.87840000000000029</v>
      </c>
      <c r="AZ59" s="4">
        <v>1.0000000000000002</v>
      </c>
      <c r="BA59" s="4">
        <v>0.9992000000000002</v>
      </c>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row>
    <row r="60" spans="2:192" x14ac:dyDescent="0.3">
      <c r="B60">
        <v>52.5</v>
      </c>
      <c r="C60" s="5">
        <v>0</v>
      </c>
      <c r="D60" s="5">
        <v>2.0000000000000001E-4</v>
      </c>
      <c r="E60" s="5">
        <v>1.0002000001718974</v>
      </c>
      <c r="F60" s="4">
        <v>0.99680000000000002</v>
      </c>
      <c r="G60" s="4">
        <v>0.96560000000000012</v>
      </c>
      <c r="H60" s="4">
        <v>0.53420000000000001</v>
      </c>
      <c r="I60" s="4">
        <v>0.99555230587530297</v>
      </c>
      <c r="J60" s="4">
        <v>0.99992704352278616</v>
      </c>
      <c r="K60" s="4">
        <v>0.99999959053624532</v>
      </c>
      <c r="L60" s="4">
        <v>0.99999999979513376</v>
      </c>
      <c r="M60" s="4">
        <v>0.99999999999999978</v>
      </c>
      <c r="N60" s="4">
        <v>1</v>
      </c>
      <c r="O60" s="4">
        <v>0.99979999999999991</v>
      </c>
      <c r="P60" s="4">
        <v>0.88019999999999998</v>
      </c>
      <c r="Q60" s="4">
        <v>0.87039999999999973</v>
      </c>
      <c r="R60" s="14">
        <v>1.0000000000000002</v>
      </c>
      <c r="S60" s="4">
        <v>0.99999999999999989</v>
      </c>
      <c r="T60" s="4">
        <v>0.30719999999999986</v>
      </c>
      <c r="U60" s="14">
        <v>1</v>
      </c>
      <c r="V60" s="4">
        <v>0.91279999999999972</v>
      </c>
      <c r="W60" s="4">
        <v>0.57619999999999993</v>
      </c>
      <c r="X60" s="14">
        <v>1.0000000000000004</v>
      </c>
      <c r="Y60" s="4">
        <v>0.96960000000000002</v>
      </c>
      <c r="Z60" s="4">
        <v>0.50879999999999992</v>
      </c>
      <c r="AA60" s="14">
        <v>1.0000000000000002</v>
      </c>
      <c r="AB60" s="4">
        <v>0.96399999999999986</v>
      </c>
      <c r="AC60" s="4">
        <v>0.65539999999999998</v>
      </c>
      <c r="AD60" s="14">
        <v>1.0000000000000002</v>
      </c>
      <c r="AE60" s="4">
        <v>0.98399999999999999</v>
      </c>
      <c r="AF60" s="4">
        <v>1</v>
      </c>
      <c r="AG60" s="4">
        <v>0.30140000000000006</v>
      </c>
      <c r="AH60" s="4">
        <v>0.97900000000000009</v>
      </c>
      <c r="AI60" s="4">
        <v>1</v>
      </c>
      <c r="AJ60" s="4">
        <v>0.31080000000000002</v>
      </c>
      <c r="AK60" s="4">
        <v>0.98099999999999998</v>
      </c>
      <c r="AL60" s="4">
        <v>0.92500000000000004</v>
      </c>
      <c r="AM60" s="4">
        <v>1.0000000000000002</v>
      </c>
      <c r="AN60" s="4">
        <v>0.89260000000000006</v>
      </c>
      <c r="AO60" s="4">
        <v>1</v>
      </c>
      <c r="AP60" s="4">
        <v>1.0000000000000002</v>
      </c>
      <c r="AQ60" s="4">
        <v>0.96539999999999992</v>
      </c>
      <c r="AR60" s="4">
        <v>1.0000000000000002</v>
      </c>
      <c r="AS60" s="4">
        <v>0.86519999999999975</v>
      </c>
      <c r="AT60" s="4">
        <v>0.17660000000000001</v>
      </c>
      <c r="AU60" s="4">
        <v>0.99480000000000024</v>
      </c>
      <c r="AV60" s="4">
        <v>0.26280000000000003</v>
      </c>
      <c r="AW60" s="4">
        <v>0.99999999999969047</v>
      </c>
      <c r="AX60" s="4">
        <v>0.9972000000000002</v>
      </c>
      <c r="AY60" s="4">
        <v>0.8854000000000003</v>
      </c>
      <c r="AZ60" s="4">
        <v>1.0000000000000002</v>
      </c>
      <c r="BA60" s="4">
        <v>0.9992000000000002</v>
      </c>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row>
    <row r="61" spans="2:192" x14ac:dyDescent="0.3">
      <c r="B61">
        <v>53.5</v>
      </c>
      <c r="C61" s="5">
        <v>0</v>
      </c>
      <c r="D61" s="5">
        <v>2.0000000000000001E-4</v>
      </c>
      <c r="E61" s="5">
        <v>1.0002000001980689</v>
      </c>
      <c r="F61" s="4">
        <v>0.99680000000000002</v>
      </c>
      <c r="G61" s="4">
        <v>0.96560000000000012</v>
      </c>
      <c r="H61" s="4">
        <v>0.54600000000000004</v>
      </c>
      <c r="I61" s="4">
        <v>0.9971295888390318</v>
      </c>
      <c r="J61" s="4">
        <v>0.99996066535987393</v>
      </c>
      <c r="K61" s="4">
        <v>0.99999981682522432</v>
      </c>
      <c r="L61" s="4">
        <v>0.99999999992748545</v>
      </c>
      <c r="M61" s="4">
        <v>0.99999999999999978</v>
      </c>
      <c r="N61" s="4">
        <v>1</v>
      </c>
      <c r="O61" s="4">
        <v>0.99979999999999991</v>
      </c>
      <c r="P61" s="4">
        <v>0.88719999999999999</v>
      </c>
      <c r="Q61" s="4">
        <v>0.87559999999999971</v>
      </c>
      <c r="R61" s="14">
        <v>1.0000000000000002</v>
      </c>
      <c r="S61" s="4">
        <v>0.99999999999999989</v>
      </c>
      <c r="T61" s="4">
        <v>0.31539999999999985</v>
      </c>
      <c r="U61" s="14">
        <v>1</v>
      </c>
      <c r="V61" s="4">
        <v>0.9331999999999997</v>
      </c>
      <c r="W61" s="4">
        <v>0.58699999999999997</v>
      </c>
      <c r="X61" s="14">
        <v>1.0000000000000004</v>
      </c>
      <c r="Y61" s="4">
        <v>0.96960000000000002</v>
      </c>
      <c r="Z61" s="4">
        <v>0.52059999999999995</v>
      </c>
      <c r="AA61" s="14">
        <v>1.0000000000000002</v>
      </c>
      <c r="AB61" s="4">
        <v>0.96399999999999986</v>
      </c>
      <c r="AC61" s="4">
        <v>0.66620000000000001</v>
      </c>
      <c r="AD61" s="14">
        <v>1.0000000000000002</v>
      </c>
      <c r="AE61" s="4">
        <v>0.98399999999999999</v>
      </c>
      <c r="AF61" s="4">
        <v>1</v>
      </c>
      <c r="AG61" s="4">
        <v>0.31140000000000007</v>
      </c>
      <c r="AH61" s="4">
        <v>0.97900000000000009</v>
      </c>
      <c r="AI61" s="4">
        <v>1</v>
      </c>
      <c r="AJ61" s="4">
        <v>0.31940000000000002</v>
      </c>
      <c r="AK61" s="4">
        <v>0.98099999999999998</v>
      </c>
      <c r="AL61" s="4">
        <v>0.93020000000000003</v>
      </c>
      <c r="AM61" s="4">
        <v>1.0000000000000002</v>
      </c>
      <c r="AN61" s="4">
        <v>0.89760000000000006</v>
      </c>
      <c r="AO61" s="4">
        <v>1</v>
      </c>
      <c r="AP61" s="4">
        <v>1.0000000000000002</v>
      </c>
      <c r="AQ61" s="4">
        <v>0.96779999999999988</v>
      </c>
      <c r="AR61" s="4">
        <v>1.0000000000000002</v>
      </c>
      <c r="AS61" s="4">
        <v>0.87039999999999973</v>
      </c>
      <c r="AT61" s="4">
        <v>0.1812</v>
      </c>
      <c r="AU61" s="4">
        <v>0.99560000000000026</v>
      </c>
      <c r="AV61" s="4">
        <v>0.27100000000000002</v>
      </c>
      <c r="AW61" s="4">
        <v>0.99999999999990863</v>
      </c>
      <c r="AX61" s="4">
        <v>0.9972000000000002</v>
      </c>
      <c r="AY61" s="4">
        <v>0.8924000000000003</v>
      </c>
      <c r="AZ61" s="4">
        <v>1.0000000000000002</v>
      </c>
      <c r="BA61" s="4">
        <v>0.9992000000000002</v>
      </c>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row>
    <row r="62" spans="2:192" x14ac:dyDescent="0.3">
      <c r="B62">
        <v>54.5</v>
      </c>
      <c r="C62" s="5">
        <v>0</v>
      </c>
      <c r="D62" s="5">
        <v>6.0000000000000006E-4</v>
      </c>
      <c r="E62" s="5">
        <v>1.0002000002242404</v>
      </c>
      <c r="F62" s="4">
        <v>0.99680000000000002</v>
      </c>
      <c r="G62" s="4">
        <v>0.96560000000000012</v>
      </c>
      <c r="H62" s="4">
        <v>0.56200000000000006</v>
      </c>
      <c r="I62" s="4">
        <v>0.99817818992047369</v>
      </c>
      <c r="J62" s="4">
        <v>0.99997915737027221</v>
      </c>
      <c r="K62" s="4">
        <v>0.99999991949337219</v>
      </c>
      <c r="L62" s="4">
        <v>0.99999999997478894</v>
      </c>
      <c r="M62" s="4">
        <v>0.99999999999999978</v>
      </c>
      <c r="N62" s="4">
        <v>1</v>
      </c>
      <c r="O62" s="4">
        <v>0.99979999999999991</v>
      </c>
      <c r="P62" s="4">
        <v>0.89259999999999995</v>
      </c>
      <c r="Q62" s="4">
        <v>0.88359999999999972</v>
      </c>
      <c r="R62" s="14">
        <v>1.0000000000000002</v>
      </c>
      <c r="S62" s="4">
        <v>0.99999999999999989</v>
      </c>
      <c r="T62" s="4">
        <v>0.32519999999999982</v>
      </c>
      <c r="U62" s="14">
        <v>1</v>
      </c>
      <c r="V62" s="4">
        <v>0.97839999999999971</v>
      </c>
      <c r="W62" s="4">
        <v>0.60060000000000002</v>
      </c>
      <c r="X62" s="14">
        <v>1.0000000000000004</v>
      </c>
      <c r="Y62" s="4">
        <v>0.96960000000000002</v>
      </c>
      <c r="Z62" s="4">
        <v>0.52959999999999996</v>
      </c>
      <c r="AA62" s="14">
        <v>1.0000000000000002</v>
      </c>
      <c r="AB62" s="4">
        <v>0.96399999999999986</v>
      </c>
      <c r="AC62" s="4">
        <v>0.67700000000000005</v>
      </c>
      <c r="AD62" s="14">
        <v>1.0000000000000002</v>
      </c>
      <c r="AE62" s="4">
        <v>0.98399999999999999</v>
      </c>
      <c r="AF62" s="4">
        <v>1</v>
      </c>
      <c r="AG62" s="4">
        <v>0.32220000000000004</v>
      </c>
      <c r="AH62" s="4">
        <v>0.97900000000000009</v>
      </c>
      <c r="AI62" s="4">
        <v>1</v>
      </c>
      <c r="AJ62" s="4">
        <v>0.33119999999999999</v>
      </c>
      <c r="AK62" s="4">
        <v>0.98099999999999998</v>
      </c>
      <c r="AL62" s="4">
        <v>0.93340000000000001</v>
      </c>
      <c r="AM62" s="4">
        <v>1.0000000000000002</v>
      </c>
      <c r="AN62" s="4">
        <v>0.90420000000000011</v>
      </c>
      <c r="AO62" s="4">
        <v>1</v>
      </c>
      <c r="AP62" s="4">
        <v>1.0000000000000002</v>
      </c>
      <c r="AQ62" s="4">
        <v>0.97079999999999989</v>
      </c>
      <c r="AR62" s="4">
        <v>1.0000000000000002</v>
      </c>
      <c r="AS62" s="4">
        <v>0.87539999999999973</v>
      </c>
      <c r="AT62" s="4">
        <v>0.18759999999999999</v>
      </c>
      <c r="AU62" s="4">
        <v>0.99600000000000022</v>
      </c>
      <c r="AV62" s="4">
        <v>0.28600000000000003</v>
      </c>
      <c r="AW62" s="4">
        <v>0.99999999999997369</v>
      </c>
      <c r="AX62" s="4">
        <v>0.9972000000000002</v>
      </c>
      <c r="AY62" s="4">
        <v>0.89840000000000031</v>
      </c>
      <c r="AZ62" s="4">
        <v>1.0000000000000002</v>
      </c>
      <c r="BA62" s="4">
        <v>0.9992000000000002</v>
      </c>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row>
    <row r="63" spans="2:192" x14ac:dyDescent="0.3">
      <c r="B63">
        <v>55.5</v>
      </c>
      <c r="C63" s="5">
        <v>0</v>
      </c>
      <c r="D63" s="5">
        <v>8.0000000000000004E-4</v>
      </c>
      <c r="E63" s="5">
        <v>1.0002000002504119</v>
      </c>
      <c r="F63" s="4">
        <v>0.99680000000000002</v>
      </c>
      <c r="G63" s="4">
        <v>0.96560000000000012</v>
      </c>
      <c r="H63" s="4">
        <v>0.57900000000000007</v>
      </c>
      <c r="I63" s="4">
        <v>0.99886264044454209</v>
      </c>
      <c r="J63" s="4">
        <v>0.99998914305588726</v>
      </c>
      <c r="K63" s="4">
        <v>0.99999996522736534</v>
      </c>
      <c r="L63" s="4">
        <v>0.99999999999138822</v>
      </c>
      <c r="M63" s="4">
        <v>0.99999999999999978</v>
      </c>
      <c r="N63" s="4">
        <v>1</v>
      </c>
      <c r="O63" s="4">
        <v>0.99979999999999991</v>
      </c>
      <c r="P63" s="4">
        <v>0.9012</v>
      </c>
      <c r="Q63" s="4">
        <v>0.89019999999999977</v>
      </c>
      <c r="R63" s="14">
        <v>1.0000000000000002</v>
      </c>
      <c r="S63" s="4">
        <v>0.99999999999999989</v>
      </c>
      <c r="T63" s="4">
        <v>0.33559999999999984</v>
      </c>
      <c r="U63" s="14">
        <v>1</v>
      </c>
      <c r="V63" s="4">
        <v>0.97839999999999971</v>
      </c>
      <c r="W63" s="4">
        <v>0.61040000000000005</v>
      </c>
      <c r="X63" s="14">
        <v>1.0000000000000004</v>
      </c>
      <c r="Y63" s="4">
        <v>0.96960000000000002</v>
      </c>
      <c r="Z63" s="4">
        <v>0.5411999999999999</v>
      </c>
      <c r="AA63" s="14">
        <v>1.0000000000000002</v>
      </c>
      <c r="AB63" s="4">
        <v>0.96399999999999986</v>
      </c>
      <c r="AC63" s="4">
        <v>0.6866000000000001</v>
      </c>
      <c r="AD63" s="14">
        <v>1.0000000000000002</v>
      </c>
      <c r="AE63" s="4">
        <v>0.98399999999999999</v>
      </c>
      <c r="AF63" s="4">
        <v>1</v>
      </c>
      <c r="AG63" s="4">
        <v>0.33340000000000003</v>
      </c>
      <c r="AH63" s="4">
        <v>0.97900000000000009</v>
      </c>
      <c r="AI63" s="4">
        <v>1</v>
      </c>
      <c r="AJ63" s="4">
        <v>0.34299999999999997</v>
      </c>
      <c r="AK63" s="4">
        <v>0.98099999999999998</v>
      </c>
      <c r="AL63" s="4">
        <v>0.93620000000000003</v>
      </c>
      <c r="AM63" s="4">
        <v>1.0000000000000002</v>
      </c>
      <c r="AN63" s="4">
        <v>0.9094000000000001</v>
      </c>
      <c r="AO63" s="4">
        <v>1</v>
      </c>
      <c r="AP63" s="4">
        <v>1.0000000000000002</v>
      </c>
      <c r="AQ63" s="4">
        <v>0.97279999999999989</v>
      </c>
      <c r="AR63" s="4">
        <v>1.0000000000000002</v>
      </c>
      <c r="AS63" s="4">
        <v>0.87979999999999969</v>
      </c>
      <c r="AT63" s="4">
        <v>0.19139999999999999</v>
      </c>
      <c r="AU63" s="4">
        <v>0.9962000000000002</v>
      </c>
      <c r="AV63" s="4">
        <v>0.29940000000000005</v>
      </c>
      <c r="AW63" s="4">
        <v>0.99999999999999267</v>
      </c>
      <c r="AX63" s="4">
        <v>0.99860000000000015</v>
      </c>
      <c r="AY63" s="4">
        <v>0.90440000000000031</v>
      </c>
      <c r="AZ63" s="4">
        <v>1.0000000000000002</v>
      </c>
      <c r="BA63" s="4">
        <v>0.9992000000000002</v>
      </c>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row>
    <row r="64" spans="2:192" x14ac:dyDescent="0.3">
      <c r="B64">
        <v>56.5</v>
      </c>
      <c r="C64" s="5">
        <v>0</v>
      </c>
      <c r="D64" s="5">
        <v>8.0000000000000004E-4</v>
      </c>
      <c r="E64" s="5">
        <v>1.0002000002765834</v>
      </c>
      <c r="F64" s="4">
        <v>0.99680000000000002</v>
      </c>
      <c r="G64" s="4">
        <v>0.96560000000000012</v>
      </c>
      <c r="H64" s="4">
        <v>0.59460000000000002</v>
      </c>
      <c r="I64" s="4">
        <v>0.99930142211979311</v>
      </c>
      <c r="J64" s="4">
        <v>0.9999944390355795</v>
      </c>
      <c r="K64" s="4">
        <v>0.99999998523598732</v>
      </c>
      <c r="L64" s="4">
        <v>0.99999999999710898</v>
      </c>
      <c r="M64" s="4">
        <v>0.99999999999999978</v>
      </c>
      <c r="N64" s="4">
        <v>1</v>
      </c>
      <c r="O64" s="4">
        <v>0.99979999999999991</v>
      </c>
      <c r="P64" s="4">
        <v>0.90780000000000005</v>
      </c>
      <c r="Q64" s="4">
        <v>0.89919999999999978</v>
      </c>
      <c r="R64" s="14">
        <v>1.0000000000000002</v>
      </c>
      <c r="S64" s="4">
        <v>0.99999999999999989</v>
      </c>
      <c r="T64" s="4">
        <v>0.34399999999999986</v>
      </c>
      <c r="U64" s="14">
        <v>1</v>
      </c>
      <c r="V64" s="4">
        <v>0.97839999999999971</v>
      </c>
      <c r="W64" s="4">
        <v>0.62160000000000004</v>
      </c>
      <c r="X64" s="14">
        <v>1.0000000000000004</v>
      </c>
      <c r="Y64" s="4">
        <v>0.96960000000000002</v>
      </c>
      <c r="Z64" s="4">
        <v>0.55359999999999987</v>
      </c>
      <c r="AA64" s="14">
        <v>1.0000000000000002</v>
      </c>
      <c r="AB64" s="4">
        <v>0.96399999999999986</v>
      </c>
      <c r="AC64" s="4">
        <v>0.69580000000000009</v>
      </c>
      <c r="AD64" s="14">
        <v>1.0000000000000002</v>
      </c>
      <c r="AE64" s="4">
        <v>0.98399999999999999</v>
      </c>
      <c r="AF64" s="4">
        <v>1</v>
      </c>
      <c r="AG64" s="4">
        <v>0.34400000000000003</v>
      </c>
      <c r="AH64" s="4">
        <v>0.97900000000000009</v>
      </c>
      <c r="AI64" s="4">
        <v>1</v>
      </c>
      <c r="AJ64" s="4">
        <v>0.35619999999999996</v>
      </c>
      <c r="AK64" s="4">
        <v>0.98099999999999998</v>
      </c>
      <c r="AL64" s="4">
        <v>0.93840000000000001</v>
      </c>
      <c r="AM64" s="4">
        <v>1.0000000000000002</v>
      </c>
      <c r="AN64" s="4">
        <v>0.91400000000000015</v>
      </c>
      <c r="AO64" s="4">
        <v>1</v>
      </c>
      <c r="AP64" s="4">
        <v>1.0000000000000002</v>
      </c>
      <c r="AQ64" s="4">
        <v>0.97439999999999993</v>
      </c>
      <c r="AR64" s="4">
        <v>1.0000000000000002</v>
      </c>
      <c r="AS64" s="4">
        <v>0.88499999999999968</v>
      </c>
      <c r="AT64" s="4">
        <v>0.19719999999999999</v>
      </c>
      <c r="AU64" s="4">
        <v>0.99640000000000017</v>
      </c>
      <c r="AV64" s="4">
        <v>0.31440000000000007</v>
      </c>
      <c r="AW64" s="4">
        <v>0.99999999999999811</v>
      </c>
      <c r="AX64" s="4">
        <v>0.99860000000000015</v>
      </c>
      <c r="AY64" s="4">
        <v>0.91040000000000032</v>
      </c>
      <c r="AZ64" s="4">
        <v>1.0000000000000002</v>
      </c>
      <c r="BA64" s="4">
        <v>0.9992000000000002</v>
      </c>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row>
    <row r="65" spans="2:192" x14ac:dyDescent="0.3">
      <c r="B65">
        <v>57.5</v>
      </c>
      <c r="C65" s="5">
        <v>0</v>
      </c>
      <c r="D65" s="5">
        <v>1.2000000000000001E-3</v>
      </c>
      <c r="E65" s="5">
        <v>1.0002000003027549</v>
      </c>
      <c r="F65" s="4">
        <v>0.99680000000000002</v>
      </c>
      <c r="G65" s="4">
        <v>0.96560000000000012</v>
      </c>
      <c r="H65" s="4">
        <v>0.60940000000000005</v>
      </c>
      <c r="I65" s="4">
        <v>0.99957777759596</v>
      </c>
      <c r="J65" s="4">
        <v>0.9999971985197349</v>
      </c>
      <c r="K65" s="4">
        <v>0.99999999383618454</v>
      </c>
      <c r="L65" s="4">
        <v>0.99999999999904599</v>
      </c>
      <c r="M65" s="4">
        <v>0.99999999999999978</v>
      </c>
      <c r="N65" s="4">
        <v>1</v>
      </c>
      <c r="O65" s="4">
        <v>0.99979999999999991</v>
      </c>
      <c r="P65" s="4">
        <v>0.91500000000000004</v>
      </c>
      <c r="Q65" s="4">
        <v>0.90519999999999978</v>
      </c>
      <c r="R65" s="14">
        <v>1.0000000000000002</v>
      </c>
      <c r="S65" s="4">
        <v>0.99999999999999989</v>
      </c>
      <c r="T65" s="4">
        <v>0.35319999999999985</v>
      </c>
      <c r="U65" s="14">
        <v>1</v>
      </c>
      <c r="V65" s="4">
        <v>0.99999999999999967</v>
      </c>
      <c r="W65" s="4">
        <v>0.63040000000000007</v>
      </c>
      <c r="X65" s="14">
        <v>1.0000000000000004</v>
      </c>
      <c r="Y65" s="4">
        <v>0.96960000000000002</v>
      </c>
      <c r="Z65" s="4">
        <v>0.56459999999999988</v>
      </c>
      <c r="AA65" s="14">
        <v>1.0000000000000002</v>
      </c>
      <c r="AB65" s="4">
        <v>0.96399999999999986</v>
      </c>
      <c r="AC65" s="4">
        <v>0.70680000000000009</v>
      </c>
      <c r="AD65" s="14">
        <v>1.0000000000000002</v>
      </c>
      <c r="AE65" s="4">
        <v>0.98399999999999999</v>
      </c>
      <c r="AF65" s="4">
        <v>1</v>
      </c>
      <c r="AG65" s="4">
        <v>0.35780000000000001</v>
      </c>
      <c r="AH65" s="4">
        <v>0.97900000000000009</v>
      </c>
      <c r="AI65" s="4">
        <v>1</v>
      </c>
      <c r="AJ65" s="4">
        <v>0.36819999999999997</v>
      </c>
      <c r="AK65" s="4">
        <v>0.98099999999999998</v>
      </c>
      <c r="AL65" s="4">
        <v>0.94220000000000004</v>
      </c>
      <c r="AM65" s="4">
        <v>1.0000000000000002</v>
      </c>
      <c r="AN65" s="4">
        <v>0.91840000000000011</v>
      </c>
      <c r="AO65" s="4">
        <v>1</v>
      </c>
      <c r="AP65" s="4">
        <v>1.0000000000000002</v>
      </c>
      <c r="AQ65" s="4">
        <v>0.97479999999999989</v>
      </c>
      <c r="AR65" s="4">
        <v>1.0000000000000002</v>
      </c>
      <c r="AS65" s="4">
        <v>0.88919999999999966</v>
      </c>
      <c r="AT65" s="4">
        <v>0.20279999999999998</v>
      </c>
      <c r="AU65" s="4">
        <v>0.99640000000000017</v>
      </c>
      <c r="AV65" s="4">
        <v>0.32680000000000009</v>
      </c>
      <c r="AW65" s="4">
        <v>0.99999999999999967</v>
      </c>
      <c r="AX65" s="4">
        <v>0.99860000000000015</v>
      </c>
      <c r="AY65" s="4">
        <v>0.91640000000000033</v>
      </c>
      <c r="AZ65" s="4">
        <v>1.0000000000000002</v>
      </c>
      <c r="BA65" s="4">
        <v>0.9992000000000002</v>
      </c>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row>
    <row r="66" spans="2:192" x14ac:dyDescent="0.3">
      <c r="B66">
        <v>58.5</v>
      </c>
      <c r="C66" s="5">
        <v>0</v>
      </c>
      <c r="D66" s="5">
        <v>1.4000000000000002E-3</v>
      </c>
      <c r="E66" s="5">
        <v>1.0002000003289264</v>
      </c>
      <c r="F66" s="4">
        <v>0.99680000000000002</v>
      </c>
      <c r="G66" s="4">
        <v>0.96560000000000012</v>
      </c>
      <c r="H66" s="4">
        <v>0.62180000000000002</v>
      </c>
      <c r="I66" s="4">
        <v>0.99974883210620813</v>
      </c>
      <c r="J66" s="4">
        <v>0.99999861156593173</v>
      </c>
      <c r="K66" s="4">
        <v>0.99999999746902646</v>
      </c>
      <c r="L66" s="4">
        <v>0.99999999999969058</v>
      </c>
      <c r="M66" s="4">
        <v>0.99999999999999978</v>
      </c>
      <c r="N66" s="4">
        <v>1</v>
      </c>
      <c r="O66" s="4">
        <v>0.99979999999999991</v>
      </c>
      <c r="P66" s="4">
        <v>0.91839999999999999</v>
      </c>
      <c r="Q66" s="4">
        <v>0.91159999999999974</v>
      </c>
      <c r="R66" s="14">
        <v>1.0000000000000002</v>
      </c>
      <c r="S66" s="4">
        <v>0.99999999999999989</v>
      </c>
      <c r="T66" s="4">
        <v>0.36339999999999983</v>
      </c>
      <c r="U66" s="14">
        <v>1</v>
      </c>
      <c r="V66" s="4">
        <v>0.99999999999999967</v>
      </c>
      <c r="W66" s="4">
        <v>0.6422000000000001</v>
      </c>
      <c r="X66" s="14">
        <v>1.0000000000000004</v>
      </c>
      <c r="Y66" s="4">
        <v>0.96960000000000002</v>
      </c>
      <c r="Z66" s="4">
        <v>0.57299999999999984</v>
      </c>
      <c r="AA66" s="14">
        <v>1.0000000000000002</v>
      </c>
      <c r="AB66" s="4">
        <v>0.96399999999999986</v>
      </c>
      <c r="AC66" s="4">
        <v>0.71400000000000008</v>
      </c>
      <c r="AD66" s="14">
        <v>1.0000000000000002</v>
      </c>
      <c r="AE66" s="4">
        <v>1</v>
      </c>
      <c r="AF66" s="4">
        <v>1</v>
      </c>
      <c r="AG66" s="4">
        <v>0.36880000000000002</v>
      </c>
      <c r="AH66" s="4">
        <v>0.97900000000000009</v>
      </c>
      <c r="AI66" s="4">
        <v>1</v>
      </c>
      <c r="AJ66" s="4">
        <v>0.37859999999999999</v>
      </c>
      <c r="AK66" s="4">
        <v>0.98099999999999998</v>
      </c>
      <c r="AL66" s="4">
        <v>0.9456</v>
      </c>
      <c r="AM66" s="4">
        <v>1.0000000000000002</v>
      </c>
      <c r="AN66" s="4">
        <v>0.92380000000000007</v>
      </c>
      <c r="AO66" s="4">
        <v>1</v>
      </c>
      <c r="AP66" s="4">
        <v>1.0000000000000002</v>
      </c>
      <c r="AQ66" s="4">
        <v>0.97659999999999991</v>
      </c>
      <c r="AR66" s="4">
        <v>1.0000000000000002</v>
      </c>
      <c r="AS66" s="4">
        <v>0.89359999999999962</v>
      </c>
      <c r="AT66" s="4">
        <v>0.20899999999999999</v>
      </c>
      <c r="AU66" s="4">
        <v>0.99640000000000017</v>
      </c>
      <c r="AV66" s="4">
        <v>0.34020000000000011</v>
      </c>
      <c r="AW66" s="4">
        <v>1</v>
      </c>
      <c r="AX66" s="4">
        <v>1.0000000000000002</v>
      </c>
      <c r="AY66" s="4">
        <v>0.92240000000000033</v>
      </c>
      <c r="AZ66" s="4">
        <v>1.0000000000000002</v>
      </c>
      <c r="BA66" s="4">
        <v>0.9992000000000002</v>
      </c>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row>
    <row r="67" spans="2:192" x14ac:dyDescent="0.3">
      <c r="B67">
        <v>59.5</v>
      </c>
      <c r="C67" s="5">
        <v>0</v>
      </c>
      <c r="D67" s="5">
        <v>1.4000000000000002E-3</v>
      </c>
      <c r="E67" s="5">
        <v>1.0002000003550979</v>
      </c>
      <c r="F67" s="4">
        <v>0.99680000000000002</v>
      </c>
      <c r="G67" s="4">
        <v>0.96560000000000012</v>
      </c>
      <c r="H67" s="4">
        <v>0.63800000000000001</v>
      </c>
      <c r="I67" s="4">
        <v>0.99985291442685065</v>
      </c>
      <c r="J67" s="4">
        <v>0.99999932287901727</v>
      </c>
      <c r="K67" s="4">
        <v>0.99999999897757941</v>
      </c>
      <c r="L67" s="4">
        <v>0.99999999999990141</v>
      </c>
      <c r="M67" s="4">
        <v>0.99999999999999978</v>
      </c>
      <c r="N67" s="4">
        <v>1</v>
      </c>
      <c r="O67" s="4">
        <v>0.99979999999999991</v>
      </c>
      <c r="P67" s="4">
        <v>0.92220000000000002</v>
      </c>
      <c r="Q67" s="4">
        <v>0.9169999999999997</v>
      </c>
      <c r="R67" s="14">
        <v>1.0000000000000002</v>
      </c>
      <c r="S67" s="4">
        <v>0.99999999999999989</v>
      </c>
      <c r="T67" s="4">
        <v>0.37519999999999981</v>
      </c>
      <c r="U67" s="14">
        <v>1</v>
      </c>
      <c r="V67" s="4">
        <v>0.99999999999999967</v>
      </c>
      <c r="W67" s="4">
        <v>0.65040000000000009</v>
      </c>
      <c r="X67" s="14">
        <v>1.0000000000000004</v>
      </c>
      <c r="Y67" s="4">
        <v>0.96960000000000002</v>
      </c>
      <c r="Z67" s="4">
        <v>0.58319999999999983</v>
      </c>
      <c r="AA67" s="14">
        <v>1.0000000000000002</v>
      </c>
      <c r="AB67" s="4">
        <v>0.96399999999999986</v>
      </c>
      <c r="AC67" s="4">
        <v>0.72180000000000011</v>
      </c>
      <c r="AD67" s="14">
        <v>1.0000000000000002</v>
      </c>
      <c r="AE67" s="4">
        <v>1</v>
      </c>
      <c r="AF67" s="4">
        <v>1</v>
      </c>
      <c r="AG67" s="4">
        <v>0.37940000000000002</v>
      </c>
      <c r="AH67" s="4">
        <v>0.97900000000000009</v>
      </c>
      <c r="AI67" s="4">
        <v>1</v>
      </c>
      <c r="AJ67" s="4">
        <v>0.39019999999999999</v>
      </c>
      <c r="AK67" s="4">
        <v>0.98099999999999998</v>
      </c>
      <c r="AL67" s="4">
        <v>0.94779999999999998</v>
      </c>
      <c r="AM67" s="4">
        <v>1.0000000000000002</v>
      </c>
      <c r="AN67" s="4">
        <v>0.92600000000000005</v>
      </c>
      <c r="AO67" s="4">
        <v>1</v>
      </c>
      <c r="AP67" s="4">
        <v>1.0000000000000002</v>
      </c>
      <c r="AQ67" s="4">
        <v>0.97759999999999991</v>
      </c>
      <c r="AR67" s="4">
        <v>1.0000000000000002</v>
      </c>
      <c r="AS67" s="4">
        <v>0.89819999999999967</v>
      </c>
      <c r="AT67" s="4">
        <v>0.214</v>
      </c>
      <c r="AU67" s="4">
        <v>0.99680000000000013</v>
      </c>
      <c r="AV67" s="4">
        <v>0.35400000000000009</v>
      </c>
      <c r="AW67" s="4">
        <v>1.0000000000000002</v>
      </c>
      <c r="AX67" s="4">
        <v>1.0000000000000002</v>
      </c>
      <c r="AY67" s="4">
        <v>0.92840000000000034</v>
      </c>
      <c r="AZ67" s="4">
        <v>1.0000000000000002</v>
      </c>
      <c r="BA67" s="4">
        <v>0.9992000000000002</v>
      </c>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row>
    <row r="68" spans="2:192" x14ac:dyDescent="0.3">
      <c r="B68">
        <v>60.5</v>
      </c>
      <c r="C68" s="5">
        <v>0</v>
      </c>
      <c r="D68" s="5">
        <v>1.6000000000000003E-3</v>
      </c>
      <c r="E68" s="5">
        <v>1.0002000003812694</v>
      </c>
      <c r="F68" s="4">
        <v>0.99860000000000004</v>
      </c>
      <c r="G68" s="4">
        <v>0.96560000000000012</v>
      </c>
      <c r="H68" s="4">
        <v>0.65080000000000005</v>
      </c>
      <c r="I68" s="4">
        <v>0.99991519034870169</v>
      </c>
      <c r="J68" s="4">
        <v>0.99999967497899456</v>
      </c>
      <c r="K68" s="4">
        <v>0.99999999959357189</v>
      </c>
      <c r="L68" s="4">
        <v>0.99999999999996925</v>
      </c>
      <c r="M68" s="4">
        <v>0.99999999999999978</v>
      </c>
      <c r="N68" s="4">
        <v>1</v>
      </c>
      <c r="O68" s="4">
        <v>0.99979999999999991</v>
      </c>
      <c r="P68" s="4">
        <v>0.92659999999999998</v>
      </c>
      <c r="Q68" s="4">
        <v>0.92179999999999973</v>
      </c>
      <c r="R68" s="14">
        <v>1.0000000000000002</v>
      </c>
      <c r="S68" s="4">
        <v>0.99999999999999989</v>
      </c>
      <c r="T68" s="4">
        <v>0.38399999999999979</v>
      </c>
      <c r="U68" s="14">
        <v>1</v>
      </c>
      <c r="V68" s="4">
        <v>0.99999999999999967</v>
      </c>
      <c r="W68" s="4">
        <v>0.65820000000000012</v>
      </c>
      <c r="X68" s="14">
        <v>1.0000000000000004</v>
      </c>
      <c r="Y68" s="4">
        <v>0.96960000000000002</v>
      </c>
      <c r="Z68" s="4">
        <v>0.59279999999999988</v>
      </c>
      <c r="AA68" s="14">
        <v>1.0000000000000002</v>
      </c>
      <c r="AB68" s="4">
        <v>0.96399999999999986</v>
      </c>
      <c r="AC68" s="4">
        <v>0.73040000000000016</v>
      </c>
      <c r="AD68" s="14">
        <v>1.0000000000000002</v>
      </c>
      <c r="AE68" s="4">
        <v>1</v>
      </c>
      <c r="AF68" s="4">
        <v>1</v>
      </c>
      <c r="AG68" s="4">
        <v>0.39019999999999999</v>
      </c>
      <c r="AH68" s="4">
        <v>0.97900000000000009</v>
      </c>
      <c r="AI68" s="4">
        <v>1</v>
      </c>
      <c r="AJ68" s="4">
        <v>0.40039999999999998</v>
      </c>
      <c r="AK68" s="4">
        <v>0.98099999999999998</v>
      </c>
      <c r="AL68" s="4">
        <v>0.95140000000000002</v>
      </c>
      <c r="AM68" s="4">
        <v>1.0000000000000002</v>
      </c>
      <c r="AN68" s="4">
        <v>0.9304</v>
      </c>
      <c r="AO68" s="4">
        <v>1</v>
      </c>
      <c r="AP68" s="4">
        <v>1.0000000000000002</v>
      </c>
      <c r="AQ68" s="4">
        <v>0.97899999999999987</v>
      </c>
      <c r="AR68" s="4">
        <v>1.0000000000000002</v>
      </c>
      <c r="AS68" s="4">
        <v>0.90159999999999962</v>
      </c>
      <c r="AT68" s="4">
        <v>0.21839999999999998</v>
      </c>
      <c r="AU68" s="4">
        <v>0.99720000000000009</v>
      </c>
      <c r="AV68" s="4">
        <v>0.36860000000000009</v>
      </c>
      <c r="AW68" s="4">
        <v>1.0000000000000002</v>
      </c>
      <c r="AX68" s="4">
        <v>1.0000000000000002</v>
      </c>
      <c r="AY68" s="4">
        <v>0.93440000000000034</v>
      </c>
      <c r="AZ68" s="4">
        <v>1.0000000000000002</v>
      </c>
      <c r="BA68" s="4">
        <v>0.9992000000000002</v>
      </c>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row>
    <row r="69" spans="2:192" x14ac:dyDescent="0.3">
      <c r="B69">
        <v>61.5</v>
      </c>
      <c r="C69" s="5">
        <v>0</v>
      </c>
      <c r="D69" s="5">
        <v>1.6000000000000003E-3</v>
      </c>
      <c r="E69" s="5">
        <v>1.0002000004074409</v>
      </c>
      <c r="F69" s="4">
        <v>0.99860000000000004</v>
      </c>
      <c r="G69" s="4">
        <v>0.98360000000000014</v>
      </c>
      <c r="H69" s="4">
        <v>0.66560000000000008</v>
      </c>
      <c r="I69" s="4">
        <v>0.99995184126008618</v>
      </c>
      <c r="J69" s="4">
        <v>0.99999984641127859</v>
      </c>
      <c r="K69" s="4">
        <v>0.99999999984097865</v>
      </c>
      <c r="L69" s="4">
        <v>0.99999999999999067</v>
      </c>
      <c r="M69" s="4">
        <v>0.99999999999999978</v>
      </c>
      <c r="N69" s="4">
        <v>1</v>
      </c>
      <c r="O69" s="4">
        <v>0.99979999999999991</v>
      </c>
      <c r="P69" s="4">
        <v>0.93279999999999996</v>
      </c>
      <c r="Q69" s="4">
        <v>0.92779999999999974</v>
      </c>
      <c r="R69" s="14">
        <v>1.0000000000000002</v>
      </c>
      <c r="S69" s="4">
        <v>0.99999999999999989</v>
      </c>
      <c r="T69" s="4">
        <v>0.39459999999999978</v>
      </c>
      <c r="U69" s="14">
        <v>1</v>
      </c>
      <c r="V69" s="4">
        <v>0.99999999999999967</v>
      </c>
      <c r="W69" s="4">
        <v>0.66760000000000008</v>
      </c>
      <c r="X69" s="14">
        <v>1.0000000000000004</v>
      </c>
      <c r="Y69" s="4">
        <v>0.96960000000000002</v>
      </c>
      <c r="Z69" s="4">
        <v>0.60179999999999989</v>
      </c>
      <c r="AA69" s="14">
        <v>1.0000000000000002</v>
      </c>
      <c r="AB69" s="4">
        <v>0.96399999999999986</v>
      </c>
      <c r="AC69" s="4">
        <v>0.73980000000000012</v>
      </c>
      <c r="AD69" s="14">
        <v>1.0000000000000002</v>
      </c>
      <c r="AE69" s="4">
        <v>1</v>
      </c>
      <c r="AF69" s="4">
        <v>1</v>
      </c>
      <c r="AG69" s="4">
        <v>0.40199999999999997</v>
      </c>
      <c r="AH69" s="4">
        <v>1</v>
      </c>
      <c r="AI69" s="4">
        <v>1</v>
      </c>
      <c r="AJ69" s="4">
        <v>0.4148</v>
      </c>
      <c r="AK69" s="4">
        <v>1</v>
      </c>
      <c r="AL69" s="4">
        <v>0.9546</v>
      </c>
      <c r="AM69" s="4">
        <v>1.0000000000000002</v>
      </c>
      <c r="AN69" s="4">
        <v>0.93459999999999999</v>
      </c>
      <c r="AO69" s="4">
        <v>1</v>
      </c>
      <c r="AP69" s="4">
        <v>1.0000000000000002</v>
      </c>
      <c r="AQ69" s="4">
        <v>0.98039999999999983</v>
      </c>
      <c r="AR69" s="4">
        <v>1.0000000000000002</v>
      </c>
      <c r="AS69" s="4">
        <v>0.90499999999999958</v>
      </c>
      <c r="AT69" s="4">
        <v>0.22379999999999997</v>
      </c>
      <c r="AU69" s="4">
        <v>0.99740000000000006</v>
      </c>
      <c r="AV69" s="4">
        <v>0.38140000000000007</v>
      </c>
      <c r="AW69" s="4">
        <v>1.0000000000000002</v>
      </c>
      <c r="AX69" s="4">
        <v>1.0000000000000002</v>
      </c>
      <c r="AY69" s="4">
        <v>0.94040000000000035</v>
      </c>
      <c r="AZ69" s="4">
        <v>1.0000000000000002</v>
      </c>
      <c r="BA69" s="4">
        <v>0.9992000000000002</v>
      </c>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row>
    <row r="70" spans="2:192" x14ac:dyDescent="0.3">
      <c r="B70">
        <v>62.5</v>
      </c>
      <c r="C70" s="5">
        <v>0</v>
      </c>
      <c r="D70" s="5">
        <v>2.0000000000000005E-3</v>
      </c>
      <c r="E70" s="5">
        <v>1.0002000004336125</v>
      </c>
      <c r="F70" s="4">
        <v>0.99860000000000004</v>
      </c>
      <c r="G70" s="4">
        <v>0.98360000000000014</v>
      </c>
      <c r="H70" s="4">
        <v>0.67900000000000005</v>
      </c>
      <c r="I70" s="4">
        <v>0.9999730633200653</v>
      </c>
      <c r="J70" s="4">
        <v>0.99999992853287267</v>
      </c>
      <c r="K70" s="4">
        <v>0.99999999993874422</v>
      </c>
      <c r="L70" s="4">
        <v>0.99999999999999734</v>
      </c>
      <c r="M70" s="4">
        <v>0.99999999999999978</v>
      </c>
      <c r="N70" s="4">
        <v>1</v>
      </c>
      <c r="O70" s="4">
        <v>0.99979999999999991</v>
      </c>
      <c r="P70" s="4">
        <v>0.93779999999999997</v>
      </c>
      <c r="Q70" s="4">
        <v>0.93179999999999974</v>
      </c>
      <c r="R70" s="14">
        <v>1.0000000000000002</v>
      </c>
      <c r="S70" s="4">
        <v>0.99999999999999989</v>
      </c>
      <c r="T70" s="4">
        <v>0.40379999999999977</v>
      </c>
      <c r="U70" s="14">
        <v>1</v>
      </c>
      <c r="V70" s="4">
        <v>0.99999999999999967</v>
      </c>
      <c r="W70" s="4">
        <v>0.67600000000000005</v>
      </c>
      <c r="X70" s="14">
        <v>1.0000000000000004</v>
      </c>
      <c r="Y70" s="4">
        <v>0.96960000000000002</v>
      </c>
      <c r="Z70" s="4">
        <v>0.61199999999999988</v>
      </c>
      <c r="AA70" s="14">
        <v>1.0000000000000002</v>
      </c>
      <c r="AB70" s="4">
        <v>0.96399999999999986</v>
      </c>
      <c r="AC70" s="4">
        <v>0.74900000000000011</v>
      </c>
      <c r="AD70" s="14">
        <v>1.0000000000000002</v>
      </c>
      <c r="AE70" s="4">
        <v>1</v>
      </c>
      <c r="AF70" s="4">
        <v>1</v>
      </c>
      <c r="AG70" s="4">
        <v>0.41279999999999994</v>
      </c>
      <c r="AH70" s="4">
        <v>1</v>
      </c>
      <c r="AI70" s="4">
        <v>1</v>
      </c>
      <c r="AJ70" s="4">
        <v>0.42180000000000001</v>
      </c>
      <c r="AK70" s="4">
        <v>1</v>
      </c>
      <c r="AL70" s="4">
        <v>0.95779999999999998</v>
      </c>
      <c r="AM70" s="4">
        <v>1.0000000000000002</v>
      </c>
      <c r="AN70" s="4">
        <v>0.93740000000000001</v>
      </c>
      <c r="AO70" s="4">
        <v>1</v>
      </c>
      <c r="AP70" s="4">
        <v>1.0000000000000002</v>
      </c>
      <c r="AQ70" s="4">
        <v>0.98159999999999981</v>
      </c>
      <c r="AR70" s="4">
        <v>1.0000000000000002</v>
      </c>
      <c r="AS70" s="4">
        <v>0.90879999999999961</v>
      </c>
      <c r="AT70" s="4">
        <v>0.22939999999999997</v>
      </c>
      <c r="AU70" s="4">
        <v>0.99780000000000002</v>
      </c>
      <c r="AV70" s="4">
        <v>0.39660000000000006</v>
      </c>
      <c r="AW70" s="4">
        <v>1.0000000000000002</v>
      </c>
      <c r="AX70" s="4">
        <v>1.0000000000000002</v>
      </c>
      <c r="AY70" s="4">
        <v>0.94540000000000035</v>
      </c>
      <c r="AZ70" s="4">
        <v>1.0000000000000002</v>
      </c>
      <c r="BA70" s="4">
        <v>0.9992000000000002</v>
      </c>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row>
    <row r="71" spans="2:192" x14ac:dyDescent="0.3">
      <c r="B71">
        <v>63.5</v>
      </c>
      <c r="C71" s="5">
        <v>0</v>
      </c>
      <c r="D71" s="5">
        <v>2.4000000000000007E-3</v>
      </c>
      <c r="E71" s="5">
        <v>1.000200000459784</v>
      </c>
      <c r="F71" s="4">
        <v>0.99860000000000004</v>
      </c>
      <c r="G71" s="4">
        <v>0.98360000000000014</v>
      </c>
      <c r="H71" s="4">
        <v>0.69120000000000004</v>
      </c>
      <c r="I71" s="4">
        <v>0.99998515652567244</v>
      </c>
      <c r="J71" s="4">
        <v>0.99999996724733853</v>
      </c>
      <c r="K71" s="4">
        <v>0.99999999997676414</v>
      </c>
      <c r="L71" s="4">
        <v>0.99999999999999933</v>
      </c>
      <c r="M71" s="4">
        <v>0.99999999999999978</v>
      </c>
      <c r="N71" s="4">
        <v>1</v>
      </c>
      <c r="O71" s="4">
        <v>0.99979999999999991</v>
      </c>
      <c r="P71" s="4">
        <v>0.94179999999999997</v>
      </c>
      <c r="Q71" s="4">
        <v>0.9371999999999997</v>
      </c>
      <c r="R71" s="14">
        <v>1.0000000000000002</v>
      </c>
      <c r="S71" s="4">
        <v>0.99999999999999989</v>
      </c>
      <c r="T71" s="4">
        <v>0.41599999999999976</v>
      </c>
      <c r="U71" s="14">
        <v>1</v>
      </c>
      <c r="V71" s="4">
        <v>0.99999999999999967</v>
      </c>
      <c r="W71" s="4">
        <v>0.6846000000000001</v>
      </c>
      <c r="X71" s="14">
        <v>1.0000000000000004</v>
      </c>
      <c r="Y71" s="4">
        <v>0.96960000000000002</v>
      </c>
      <c r="Z71" s="4">
        <v>0.62139999999999984</v>
      </c>
      <c r="AA71" s="14">
        <v>1.0000000000000002</v>
      </c>
      <c r="AB71" s="4">
        <v>0.96399999999999986</v>
      </c>
      <c r="AC71" s="4">
        <v>0.75680000000000014</v>
      </c>
      <c r="AD71" s="14">
        <v>1.0000000000000002</v>
      </c>
      <c r="AE71" s="4">
        <v>1</v>
      </c>
      <c r="AF71" s="4">
        <v>1</v>
      </c>
      <c r="AG71" s="4">
        <v>0.42459999999999992</v>
      </c>
      <c r="AH71" s="4">
        <v>1</v>
      </c>
      <c r="AI71" s="4">
        <v>1</v>
      </c>
      <c r="AJ71" s="4">
        <v>0.43259999999999998</v>
      </c>
      <c r="AK71" s="4">
        <v>1</v>
      </c>
      <c r="AL71" s="4">
        <v>0.95919999999999994</v>
      </c>
      <c r="AM71" s="4">
        <v>1.0000000000000002</v>
      </c>
      <c r="AN71" s="4">
        <v>0.93979999999999997</v>
      </c>
      <c r="AO71" s="4">
        <v>1</v>
      </c>
      <c r="AP71" s="4">
        <v>1.0000000000000002</v>
      </c>
      <c r="AQ71" s="4">
        <v>0.98199999999999976</v>
      </c>
      <c r="AR71" s="4">
        <v>1.0000000000000002</v>
      </c>
      <c r="AS71" s="4">
        <v>0.91419999999999957</v>
      </c>
      <c r="AT71" s="4">
        <v>0.23379999999999995</v>
      </c>
      <c r="AU71" s="4">
        <v>0.998</v>
      </c>
      <c r="AV71" s="4">
        <v>0.41180000000000005</v>
      </c>
      <c r="AW71" s="4">
        <v>1.0000000000000002</v>
      </c>
      <c r="AX71" s="4">
        <v>1.0000000000000002</v>
      </c>
      <c r="AY71" s="4">
        <v>0.95040000000000036</v>
      </c>
      <c r="AZ71" s="4">
        <v>1.0000000000000002</v>
      </c>
      <c r="BA71" s="4">
        <v>0.9992000000000002</v>
      </c>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row>
    <row r="72" spans="2:192" x14ac:dyDescent="0.3">
      <c r="B72">
        <v>64.5</v>
      </c>
      <c r="C72" s="5">
        <v>0</v>
      </c>
      <c r="D72" s="5">
        <v>2.4000000000000007E-3</v>
      </c>
      <c r="E72" s="5">
        <v>1.0002000004859555</v>
      </c>
      <c r="F72" s="4">
        <v>0.99860000000000004</v>
      </c>
      <c r="G72" s="4">
        <v>0.98360000000000014</v>
      </c>
      <c r="H72" s="4">
        <v>0.70340000000000003</v>
      </c>
      <c r="I72" s="4">
        <v>0.9999919400581927</v>
      </c>
      <c r="J72" s="4">
        <v>0.99999998521327027</v>
      </c>
      <c r="K72" s="4">
        <v>0.99999999999131861</v>
      </c>
      <c r="L72" s="4">
        <v>1</v>
      </c>
      <c r="M72" s="4">
        <v>0.99999999999999978</v>
      </c>
      <c r="N72" s="4">
        <v>1</v>
      </c>
      <c r="O72" s="4">
        <v>0.99979999999999991</v>
      </c>
      <c r="P72" s="4">
        <v>0.94679999999999997</v>
      </c>
      <c r="Q72" s="4">
        <v>0.94079999999999975</v>
      </c>
      <c r="R72" s="14">
        <v>1.0000000000000002</v>
      </c>
      <c r="S72" s="4">
        <v>0.99999999999999989</v>
      </c>
      <c r="T72" s="4">
        <v>0.42839999999999978</v>
      </c>
      <c r="U72" s="14">
        <v>1</v>
      </c>
      <c r="V72" s="4">
        <v>0.99999999999999967</v>
      </c>
      <c r="W72" s="4">
        <v>0.69220000000000015</v>
      </c>
      <c r="X72" s="14">
        <v>1.0000000000000004</v>
      </c>
      <c r="Y72" s="4">
        <v>0.96960000000000002</v>
      </c>
      <c r="Z72" s="4">
        <v>0.63119999999999987</v>
      </c>
      <c r="AA72" s="14">
        <v>1.0000000000000002</v>
      </c>
      <c r="AB72" s="4">
        <v>0.96399999999999986</v>
      </c>
      <c r="AC72" s="4">
        <v>0.76580000000000015</v>
      </c>
      <c r="AD72" s="14">
        <v>1.0000000000000002</v>
      </c>
      <c r="AE72" s="4">
        <v>1</v>
      </c>
      <c r="AF72" s="4">
        <v>1</v>
      </c>
      <c r="AG72" s="4">
        <v>0.43819999999999992</v>
      </c>
      <c r="AH72" s="4">
        <v>1</v>
      </c>
      <c r="AI72" s="4">
        <v>1</v>
      </c>
      <c r="AJ72" s="4">
        <v>0.44419999999999998</v>
      </c>
      <c r="AK72" s="4">
        <v>1</v>
      </c>
      <c r="AL72" s="4">
        <v>0.96119999999999994</v>
      </c>
      <c r="AM72" s="4">
        <v>1.0000000000000002</v>
      </c>
      <c r="AN72" s="4">
        <v>0.94299999999999995</v>
      </c>
      <c r="AO72" s="4">
        <v>1</v>
      </c>
      <c r="AP72" s="4">
        <v>1.0000000000000002</v>
      </c>
      <c r="AQ72" s="4">
        <v>0.98379999999999979</v>
      </c>
      <c r="AR72" s="4">
        <v>1.0000000000000002</v>
      </c>
      <c r="AS72" s="4">
        <v>0.91819999999999957</v>
      </c>
      <c r="AT72" s="4">
        <v>0.23919999999999994</v>
      </c>
      <c r="AU72" s="4">
        <v>0.998</v>
      </c>
      <c r="AV72" s="4">
        <v>0.42260000000000003</v>
      </c>
      <c r="AW72" s="4">
        <v>1.0000000000000002</v>
      </c>
      <c r="AX72" s="4">
        <v>1.0000000000000002</v>
      </c>
      <c r="AY72" s="4">
        <v>0.95540000000000036</v>
      </c>
      <c r="AZ72" s="4">
        <v>1.0000000000000002</v>
      </c>
      <c r="BA72" s="4">
        <v>0.9992000000000002</v>
      </c>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row>
    <row r="73" spans="2:192" x14ac:dyDescent="0.3">
      <c r="B73">
        <v>65.5</v>
      </c>
      <c r="C73" s="5">
        <v>0</v>
      </c>
      <c r="D73" s="5">
        <v>2.4000000000000007E-3</v>
      </c>
      <c r="E73" s="5">
        <v>1.000200000512127</v>
      </c>
      <c r="F73" s="4">
        <v>0.99860000000000004</v>
      </c>
      <c r="G73" s="4">
        <v>0.98360000000000014</v>
      </c>
      <c r="H73" s="4">
        <v>0.71620000000000006</v>
      </c>
      <c r="I73" s="4">
        <v>0.99999568665538463</v>
      </c>
      <c r="J73" s="4">
        <v>0.99999999342231916</v>
      </c>
      <c r="K73" s="4">
        <v>0.99999999999680456</v>
      </c>
      <c r="L73" s="4">
        <v>1.0000000000000002</v>
      </c>
      <c r="M73" s="4">
        <v>0.99999999999999978</v>
      </c>
      <c r="N73" s="4">
        <v>1</v>
      </c>
      <c r="O73" s="4">
        <v>0.99979999999999991</v>
      </c>
      <c r="P73" s="4">
        <v>0.9496</v>
      </c>
      <c r="Q73" s="4">
        <v>0.94459999999999977</v>
      </c>
      <c r="R73" s="14">
        <v>1.0000000000000002</v>
      </c>
      <c r="S73" s="4">
        <v>0.99999999999999989</v>
      </c>
      <c r="T73" s="4">
        <v>0.43819999999999976</v>
      </c>
      <c r="U73" s="14">
        <v>1</v>
      </c>
      <c r="V73" s="4">
        <v>0.99999999999999967</v>
      </c>
      <c r="W73" s="4">
        <v>0.7028000000000002</v>
      </c>
      <c r="X73" s="14">
        <v>1.0000000000000004</v>
      </c>
      <c r="Y73" s="4">
        <v>0.98460000000000003</v>
      </c>
      <c r="Z73" s="4">
        <v>0.64219999999999988</v>
      </c>
      <c r="AA73" s="14">
        <v>1.0000000000000002</v>
      </c>
      <c r="AB73" s="4">
        <v>0.9785999999999998</v>
      </c>
      <c r="AC73" s="4">
        <v>0.77180000000000015</v>
      </c>
      <c r="AD73" s="14">
        <v>1.0000000000000002</v>
      </c>
      <c r="AE73" s="4">
        <v>1</v>
      </c>
      <c r="AF73" s="4">
        <v>1</v>
      </c>
      <c r="AG73" s="4">
        <v>0.44859999999999994</v>
      </c>
      <c r="AH73" s="4">
        <v>1</v>
      </c>
      <c r="AI73" s="4">
        <v>1</v>
      </c>
      <c r="AJ73" s="4">
        <v>0.45379999999999998</v>
      </c>
      <c r="AK73" s="4">
        <v>1</v>
      </c>
      <c r="AL73" s="4">
        <v>0.96379999999999999</v>
      </c>
      <c r="AM73" s="4">
        <v>1.0000000000000002</v>
      </c>
      <c r="AN73" s="4">
        <v>0.94619999999999993</v>
      </c>
      <c r="AO73" s="4">
        <v>1</v>
      </c>
      <c r="AP73" s="4">
        <v>1.0000000000000002</v>
      </c>
      <c r="AQ73" s="4">
        <v>0.98439999999999983</v>
      </c>
      <c r="AR73" s="4">
        <v>1.0000000000000002</v>
      </c>
      <c r="AS73" s="4">
        <v>0.92239999999999955</v>
      </c>
      <c r="AT73" s="4">
        <v>0.24559999999999993</v>
      </c>
      <c r="AU73" s="4">
        <v>0.998</v>
      </c>
      <c r="AV73" s="4">
        <v>0.43400000000000005</v>
      </c>
      <c r="AW73" s="4">
        <v>1.0000000000000002</v>
      </c>
      <c r="AX73" s="4">
        <v>1.0000000000000002</v>
      </c>
      <c r="AY73" s="4">
        <v>0.96040000000000036</v>
      </c>
      <c r="AZ73" s="4">
        <v>1.0000000000000002</v>
      </c>
      <c r="BA73" s="4">
        <v>0.9992000000000002</v>
      </c>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row>
    <row r="74" spans="2:192" x14ac:dyDescent="0.3">
      <c r="B74">
        <v>66.5</v>
      </c>
      <c r="C74" s="5">
        <v>0</v>
      </c>
      <c r="D74" s="5">
        <v>2.4000000000000007E-3</v>
      </c>
      <c r="E74" s="5">
        <v>1.0002000005382985</v>
      </c>
      <c r="F74" s="4">
        <v>0.99860000000000004</v>
      </c>
      <c r="G74" s="4">
        <v>0.98360000000000014</v>
      </c>
      <c r="H74" s="4">
        <v>0.72880000000000011</v>
      </c>
      <c r="I74" s="4">
        <v>0.99999772457719061</v>
      </c>
      <c r="J74" s="4">
        <v>0.99999999711639109</v>
      </c>
      <c r="K74" s="4">
        <v>0.99999999999884104</v>
      </c>
      <c r="L74" s="4">
        <v>1.0000000000000002</v>
      </c>
      <c r="M74" s="4">
        <v>0.99999999999999978</v>
      </c>
      <c r="N74" s="4">
        <v>1</v>
      </c>
      <c r="O74" s="4">
        <v>0.99979999999999991</v>
      </c>
      <c r="P74" s="4">
        <v>0.95420000000000005</v>
      </c>
      <c r="Q74" s="4">
        <v>0.94799999999999973</v>
      </c>
      <c r="R74" s="14">
        <v>1.0000000000000002</v>
      </c>
      <c r="S74" s="4">
        <v>0.99999999999999989</v>
      </c>
      <c r="T74" s="4">
        <v>0.44919999999999977</v>
      </c>
      <c r="U74" s="14">
        <v>1</v>
      </c>
      <c r="V74" s="4">
        <v>0.99999999999999967</v>
      </c>
      <c r="W74" s="4">
        <v>0.70800000000000018</v>
      </c>
      <c r="X74" s="14">
        <v>1.0000000000000004</v>
      </c>
      <c r="Y74" s="4">
        <v>0.98460000000000003</v>
      </c>
      <c r="Z74" s="4">
        <v>0.65259999999999985</v>
      </c>
      <c r="AA74" s="14">
        <v>1.0000000000000002</v>
      </c>
      <c r="AB74" s="4">
        <v>0.9785999999999998</v>
      </c>
      <c r="AC74" s="4">
        <v>0.77960000000000018</v>
      </c>
      <c r="AD74" s="14">
        <v>1.0000000000000002</v>
      </c>
      <c r="AE74" s="4">
        <v>1</v>
      </c>
      <c r="AF74" s="4">
        <v>1</v>
      </c>
      <c r="AG74" s="4">
        <v>0.45799999999999996</v>
      </c>
      <c r="AH74" s="4">
        <v>1</v>
      </c>
      <c r="AI74" s="4">
        <v>1</v>
      </c>
      <c r="AJ74" s="4">
        <v>0.4652</v>
      </c>
      <c r="AK74" s="4">
        <v>1</v>
      </c>
      <c r="AL74" s="4">
        <v>0.96519999999999995</v>
      </c>
      <c r="AM74" s="4">
        <v>1.0000000000000002</v>
      </c>
      <c r="AN74" s="4">
        <v>0.94979999999999998</v>
      </c>
      <c r="AO74" s="4">
        <v>1</v>
      </c>
      <c r="AP74" s="4">
        <v>1.0000000000000002</v>
      </c>
      <c r="AQ74" s="4">
        <v>0.98619999999999985</v>
      </c>
      <c r="AR74" s="4">
        <v>1.0000000000000002</v>
      </c>
      <c r="AS74" s="4">
        <v>0.92539999999999956</v>
      </c>
      <c r="AT74" s="4">
        <v>0.25039999999999996</v>
      </c>
      <c r="AU74" s="4">
        <v>0.99819999999999998</v>
      </c>
      <c r="AV74" s="4">
        <v>0.44620000000000004</v>
      </c>
      <c r="AW74" s="4">
        <v>1.0000000000000002</v>
      </c>
      <c r="AX74" s="4">
        <v>1.0000000000000002</v>
      </c>
      <c r="AY74" s="4">
        <v>0.96540000000000037</v>
      </c>
      <c r="AZ74" s="4">
        <v>1.0000000000000002</v>
      </c>
      <c r="BA74" s="4">
        <v>0.9992000000000002</v>
      </c>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row>
    <row r="75" spans="2:192" x14ac:dyDescent="0.3">
      <c r="B75">
        <v>67.5</v>
      </c>
      <c r="C75" s="5">
        <v>0</v>
      </c>
      <c r="D75" s="5">
        <v>2.4000000000000007E-3</v>
      </c>
      <c r="E75" s="5">
        <v>1.00020000056447</v>
      </c>
      <c r="F75" s="4">
        <v>0.99860000000000004</v>
      </c>
      <c r="G75" s="4">
        <v>0.98360000000000014</v>
      </c>
      <c r="H75" s="4">
        <v>0.73940000000000017</v>
      </c>
      <c r="I75" s="4">
        <v>0.99999881653827771</v>
      </c>
      <c r="J75" s="4">
        <v>0.99999999875391254</v>
      </c>
      <c r="K75" s="4">
        <v>0.99999999999958566</v>
      </c>
      <c r="L75" s="4">
        <v>1.0000000000000002</v>
      </c>
      <c r="M75" s="4">
        <v>0.99999999999999978</v>
      </c>
      <c r="N75" s="4">
        <v>1</v>
      </c>
      <c r="O75" s="4">
        <v>0.99979999999999991</v>
      </c>
      <c r="P75" s="4">
        <v>0.95820000000000005</v>
      </c>
      <c r="Q75" s="4">
        <v>0.95059999999999978</v>
      </c>
      <c r="R75" s="14">
        <v>1.0000000000000002</v>
      </c>
      <c r="S75" s="4">
        <v>0.99999999999999989</v>
      </c>
      <c r="T75" s="4">
        <v>0.45719999999999977</v>
      </c>
      <c r="U75" s="14">
        <v>1</v>
      </c>
      <c r="V75" s="4">
        <v>0.99999999999999967</v>
      </c>
      <c r="W75" s="4">
        <v>0.71900000000000019</v>
      </c>
      <c r="X75" s="14">
        <v>1.0000000000000004</v>
      </c>
      <c r="Y75" s="4">
        <v>0.98460000000000003</v>
      </c>
      <c r="Z75" s="4">
        <v>0.66099999999999981</v>
      </c>
      <c r="AA75" s="14">
        <v>1.0000000000000002</v>
      </c>
      <c r="AB75" s="4">
        <v>0.9785999999999998</v>
      </c>
      <c r="AC75" s="4">
        <v>0.78620000000000023</v>
      </c>
      <c r="AD75" s="14">
        <v>1.0000000000000002</v>
      </c>
      <c r="AE75" s="4">
        <v>1</v>
      </c>
      <c r="AF75" s="4">
        <v>1</v>
      </c>
      <c r="AG75" s="4">
        <v>0.47039999999999998</v>
      </c>
      <c r="AH75" s="4">
        <v>1</v>
      </c>
      <c r="AI75" s="4">
        <v>1</v>
      </c>
      <c r="AJ75" s="4">
        <v>0.47399999999999998</v>
      </c>
      <c r="AK75" s="4">
        <v>1</v>
      </c>
      <c r="AL75" s="4">
        <v>0.96739999999999993</v>
      </c>
      <c r="AM75" s="4">
        <v>1.0000000000000002</v>
      </c>
      <c r="AN75" s="4">
        <v>0.9536</v>
      </c>
      <c r="AO75" s="4">
        <v>1</v>
      </c>
      <c r="AP75" s="4">
        <v>1.0000000000000002</v>
      </c>
      <c r="AQ75" s="4">
        <v>0.98699999999999988</v>
      </c>
      <c r="AR75" s="4">
        <v>1.0000000000000002</v>
      </c>
      <c r="AS75" s="4">
        <v>0.9279999999999996</v>
      </c>
      <c r="AT75" s="4">
        <v>0.25479999999999997</v>
      </c>
      <c r="AU75" s="4">
        <v>0.99819999999999998</v>
      </c>
      <c r="AV75" s="4">
        <v>0.45940000000000003</v>
      </c>
      <c r="AW75" s="4">
        <v>1.0000000000000002</v>
      </c>
      <c r="AX75" s="4">
        <v>1.0000000000000002</v>
      </c>
      <c r="AY75" s="4">
        <v>0.97040000000000037</v>
      </c>
      <c r="AZ75" s="4">
        <v>1.0000000000000002</v>
      </c>
      <c r="BA75" s="4">
        <v>0.9992000000000002</v>
      </c>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row>
    <row r="76" spans="2:192" x14ac:dyDescent="0.3">
      <c r="B76">
        <v>68.5</v>
      </c>
      <c r="C76" s="5">
        <v>2.0000000000000001E-4</v>
      </c>
      <c r="D76" s="5">
        <v>2.4000000000000007E-3</v>
      </c>
      <c r="E76" s="5">
        <v>1.0002000005906415</v>
      </c>
      <c r="F76" s="4">
        <v>0.99860000000000004</v>
      </c>
      <c r="G76" s="4">
        <v>0.98360000000000014</v>
      </c>
      <c r="H76" s="4">
        <v>0.75000000000000022</v>
      </c>
      <c r="I76" s="4">
        <v>0.9999993930294987</v>
      </c>
      <c r="J76" s="4">
        <v>0.9999999994691241</v>
      </c>
      <c r="K76" s="4">
        <v>0.99999999999985401</v>
      </c>
      <c r="L76" s="4">
        <v>1.0000000000000002</v>
      </c>
      <c r="M76" s="4">
        <v>0.99999999999999978</v>
      </c>
      <c r="N76" s="4">
        <v>1</v>
      </c>
      <c r="O76" s="4">
        <v>0.99979999999999991</v>
      </c>
      <c r="P76" s="4">
        <v>0.96060000000000001</v>
      </c>
      <c r="Q76" s="4">
        <v>0.9533999999999998</v>
      </c>
      <c r="R76" s="14">
        <v>1.0000000000000002</v>
      </c>
      <c r="S76" s="4">
        <v>0.99999999999999989</v>
      </c>
      <c r="T76" s="4">
        <v>0.4695999999999998</v>
      </c>
      <c r="U76" s="14">
        <v>1</v>
      </c>
      <c r="V76" s="4">
        <v>0.99999999999999967</v>
      </c>
      <c r="W76" s="4">
        <v>0.72760000000000025</v>
      </c>
      <c r="X76" s="14">
        <v>1.0000000000000004</v>
      </c>
      <c r="Y76" s="4">
        <v>1</v>
      </c>
      <c r="Z76" s="4">
        <v>0.66799999999999982</v>
      </c>
      <c r="AA76" s="14">
        <v>1.0000000000000002</v>
      </c>
      <c r="AB76" s="4">
        <v>0.99999999999999978</v>
      </c>
      <c r="AC76" s="4">
        <v>0.79680000000000029</v>
      </c>
      <c r="AD76" s="14">
        <v>1.0000000000000002</v>
      </c>
      <c r="AE76" s="4">
        <v>1</v>
      </c>
      <c r="AF76" s="4">
        <v>1</v>
      </c>
      <c r="AG76" s="4">
        <v>0.48119999999999996</v>
      </c>
      <c r="AH76" s="4">
        <v>1</v>
      </c>
      <c r="AI76" s="4">
        <v>1</v>
      </c>
      <c r="AJ76" s="4">
        <v>0.48459999999999998</v>
      </c>
      <c r="AK76" s="4">
        <v>1</v>
      </c>
      <c r="AL76" s="4">
        <v>0.96879999999999988</v>
      </c>
      <c r="AM76" s="4">
        <v>1.0000000000000002</v>
      </c>
      <c r="AN76" s="4">
        <v>0.9556</v>
      </c>
      <c r="AO76" s="4">
        <v>1</v>
      </c>
      <c r="AP76" s="4">
        <v>1.0000000000000002</v>
      </c>
      <c r="AQ76" s="4">
        <v>0.98819999999999986</v>
      </c>
      <c r="AR76" s="4">
        <v>1.0000000000000002</v>
      </c>
      <c r="AS76" s="4">
        <v>0.93139999999999956</v>
      </c>
      <c r="AT76" s="4">
        <v>0.26019999999999999</v>
      </c>
      <c r="AU76" s="4">
        <v>0.99839999999999995</v>
      </c>
      <c r="AV76" s="4">
        <v>0.47360000000000002</v>
      </c>
      <c r="AW76" s="4">
        <v>1.0000000000000002</v>
      </c>
      <c r="AX76" s="4">
        <v>1.0000000000000002</v>
      </c>
      <c r="AY76" s="4">
        <v>0.97540000000000038</v>
      </c>
      <c r="AZ76" s="4">
        <v>1.0000000000000002</v>
      </c>
      <c r="BA76" s="4">
        <v>0.9992000000000002</v>
      </c>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row>
    <row r="77" spans="2:192" x14ac:dyDescent="0.3">
      <c r="B77">
        <v>69.5</v>
      </c>
      <c r="C77" s="5">
        <v>2.0000000000000001E-4</v>
      </c>
      <c r="D77" s="5">
        <v>2.6000000000000007E-3</v>
      </c>
      <c r="E77" s="5">
        <v>1.000200000616813</v>
      </c>
      <c r="F77" s="4">
        <v>0.99860000000000004</v>
      </c>
      <c r="G77" s="4">
        <v>0.98360000000000014</v>
      </c>
      <c r="H77" s="4">
        <v>0.75960000000000027</v>
      </c>
      <c r="I77" s="4">
        <v>0.99999969297203251</v>
      </c>
      <c r="J77" s="4">
        <v>0.99999999977697607</v>
      </c>
      <c r="K77" s="4">
        <v>0.99999999999994926</v>
      </c>
      <c r="L77" s="4">
        <v>1.0000000000000002</v>
      </c>
      <c r="M77" s="4">
        <v>0.99999999999999978</v>
      </c>
      <c r="N77" s="4">
        <v>1</v>
      </c>
      <c r="O77" s="4">
        <v>0.99979999999999991</v>
      </c>
      <c r="P77" s="4">
        <v>0.96479999999999999</v>
      </c>
      <c r="Q77" s="4">
        <v>0.95759999999999978</v>
      </c>
      <c r="R77" s="14">
        <v>1.0000000000000002</v>
      </c>
      <c r="S77" s="4">
        <v>0.99999999999999989</v>
      </c>
      <c r="T77" s="4">
        <v>0.47579999999999978</v>
      </c>
      <c r="U77" s="14">
        <v>1</v>
      </c>
      <c r="V77" s="4">
        <v>0.99999999999999967</v>
      </c>
      <c r="W77" s="4">
        <v>0.7352000000000003</v>
      </c>
      <c r="X77" s="14">
        <v>1.0000000000000004</v>
      </c>
      <c r="Y77" s="4">
        <v>1</v>
      </c>
      <c r="Z77" s="4">
        <v>0.67639999999999978</v>
      </c>
      <c r="AA77" s="14">
        <v>1.0000000000000002</v>
      </c>
      <c r="AB77" s="4">
        <v>0.99999999999999978</v>
      </c>
      <c r="AC77" s="4">
        <v>0.80420000000000025</v>
      </c>
      <c r="AD77" s="14">
        <v>1.0000000000000002</v>
      </c>
      <c r="AE77" s="4">
        <v>1</v>
      </c>
      <c r="AF77" s="4">
        <v>1</v>
      </c>
      <c r="AG77" s="4">
        <v>0.49179999999999996</v>
      </c>
      <c r="AH77" s="4">
        <v>1</v>
      </c>
      <c r="AI77" s="4">
        <v>1</v>
      </c>
      <c r="AJ77" s="4">
        <v>0.49359999999999998</v>
      </c>
      <c r="AK77" s="4">
        <v>1</v>
      </c>
      <c r="AL77" s="4">
        <v>0.97079999999999989</v>
      </c>
      <c r="AM77" s="4">
        <v>1.0000000000000002</v>
      </c>
      <c r="AN77" s="4">
        <v>0.95920000000000005</v>
      </c>
      <c r="AO77" s="4">
        <v>1</v>
      </c>
      <c r="AP77" s="4">
        <v>1.0000000000000002</v>
      </c>
      <c r="AQ77" s="4">
        <v>0.9887999999999999</v>
      </c>
      <c r="AR77" s="4">
        <v>1.0000000000000002</v>
      </c>
      <c r="AS77" s="4">
        <v>0.93359999999999954</v>
      </c>
      <c r="AT77" s="4">
        <v>0.2656</v>
      </c>
      <c r="AU77" s="4">
        <v>0.99859999999999993</v>
      </c>
      <c r="AV77" s="4">
        <v>0.48800000000000004</v>
      </c>
      <c r="AW77" s="4">
        <v>1.0000000000000002</v>
      </c>
      <c r="AX77" s="4">
        <v>1.0000000000000002</v>
      </c>
      <c r="AY77" s="4">
        <v>0.98040000000000038</v>
      </c>
      <c r="AZ77" s="4">
        <v>1.0000000000000002</v>
      </c>
      <c r="BA77" s="4">
        <v>0.9992000000000002</v>
      </c>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row>
    <row r="78" spans="2:192" x14ac:dyDescent="0.3">
      <c r="B78">
        <v>70.5</v>
      </c>
      <c r="C78" s="5">
        <v>2.0000000000000001E-4</v>
      </c>
      <c r="D78" s="5">
        <v>2.6000000000000007E-3</v>
      </c>
      <c r="E78" s="5">
        <v>1.0002000006429845</v>
      </c>
      <c r="F78" s="4">
        <v>1</v>
      </c>
      <c r="G78" s="4">
        <v>0.98360000000000014</v>
      </c>
      <c r="H78" s="4">
        <v>0.76960000000000028</v>
      </c>
      <c r="I78" s="4">
        <v>0.99999984679970344</v>
      </c>
      <c r="J78" s="4">
        <v>0.99999999990759325</v>
      </c>
      <c r="K78" s="4">
        <v>0.99999999999998257</v>
      </c>
      <c r="L78" s="4">
        <v>1.0000000000000002</v>
      </c>
      <c r="M78" s="4">
        <v>0.99999999999999978</v>
      </c>
      <c r="N78" s="4">
        <v>1</v>
      </c>
      <c r="O78" s="4">
        <v>0.99979999999999991</v>
      </c>
      <c r="P78" s="4">
        <v>0.96899999999999997</v>
      </c>
      <c r="Q78" s="4">
        <v>0.96039999999999981</v>
      </c>
      <c r="R78" s="14">
        <v>1.0000000000000002</v>
      </c>
      <c r="S78" s="4">
        <v>0.99999999999999989</v>
      </c>
      <c r="T78" s="4">
        <v>0.48699999999999977</v>
      </c>
      <c r="U78" s="14">
        <v>1</v>
      </c>
      <c r="V78" s="4">
        <v>0.99999999999999967</v>
      </c>
      <c r="W78" s="4">
        <v>0.74360000000000026</v>
      </c>
      <c r="X78" s="14">
        <v>1.0000000000000004</v>
      </c>
      <c r="Y78" s="4">
        <v>1</v>
      </c>
      <c r="Z78" s="4">
        <v>0.68439999999999979</v>
      </c>
      <c r="AA78" s="14">
        <v>1.0000000000000002</v>
      </c>
      <c r="AB78" s="4">
        <v>0.99999999999999978</v>
      </c>
      <c r="AC78" s="4">
        <v>0.81260000000000021</v>
      </c>
      <c r="AD78" s="14">
        <v>1.0000000000000002</v>
      </c>
      <c r="AE78" s="4">
        <v>1</v>
      </c>
      <c r="AF78" s="4">
        <v>1</v>
      </c>
      <c r="AG78" s="4">
        <v>0.50119999999999998</v>
      </c>
      <c r="AH78" s="4">
        <v>1</v>
      </c>
      <c r="AI78" s="4">
        <v>1</v>
      </c>
      <c r="AJ78" s="4">
        <v>0.50280000000000002</v>
      </c>
      <c r="AK78" s="4">
        <v>1</v>
      </c>
      <c r="AL78" s="4">
        <v>0.97259999999999991</v>
      </c>
      <c r="AM78" s="4">
        <v>1.0000000000000002</v>
      </c>
      <c r="AN78" s="4">
        <v>0.96040000000000003</v>
      </c>
      <c r="AO78" s="4">
        <v>1</v>
      </c>
      <c r="AP78" s="4">
        <v>1.0000000000000002</v>
      </c>
      <c r="AQ78" s="4">
        <v>0.9897999999999999</v>
      </c>
      <c r="AR78" s="4">
        <v>1.0000000000000002</v>
      </c>
      <c r="AS78" s="4">
        <v>0.93559999999999954</v>
      </c>
      <c r="AT78" s="4">
        <v>0.27239999999999998</v>
      </c>
      <c r="AU78" s="4">
        <v>0.99899999999999989</v>
      </c>
      <c r="AV78" s="4">
        <v>0.50080000000000002</v>
      </c>
      <c r="AW78" s="4">
        <v>1.0000000000000002</v>
      </c>
      <c r="AX78" s="4">
        <v>1.0000000000000002</v>
      </c>
      <c r="AY78" s="4">
        <v>0.98540000000000039</v>
      </c>
      <c r="AZ78" s="4">
        <v>1.0000000000000002</v>
      </c>
      <c r="BA78" s="4">
        <v>0.9992000000000002</v>
      </c>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row>
    <row r="79" spans="2:192" x14ac:dyDescent="0.3">
      <c r="B79">
        <v>71.5</v>
      </c>
      <c r="C79" s="5">
        <v>2.0000000000000001E-4</v>
      </c>
      <c r="D79" s="5">
        <v>2.8000000000000008E-3</v>
      </c>
      <c r="E79" s="5">
        <v>1.000200000669156</v>
      </c>
      <c r="F79" s="4">
        <v>1</v>
      </c>
      <c r="G79" s="4">
        <v>1.0000000000000002</v>
      </c>
      <c r="H79" s="4">
        <v>0.77800000000000025</v>
      </c>
      <c r="I79" s="4">
        <v>0.99999992458017362</v>
      </c>
      <c r="J79" s="4">
        <v>0.99999999996223166</v>
      </c>
      <c r="K79" s="4">
        <v>0.99999999999999412</v>
      </c>
      <c r="L79" s="4">
        <v>1.0000000000000002</v>
      </c>
      <c r="M79" s="4">
        <v>0.99999999999999978</v>
      </c>
      <c r="N79" s="4">
        <v>1</v>
      </c>
      <c r="O79" s="4">
        <v>0.99979999999999991</v>
      </c>
      <c r="P79" s="4">
        <v>0.97239999999999993</v>
      </c>
      <c r="Q79" s="4">
        <v>0.96159999999999979</v>
      </c>
      <c r="R79" s="14">
        <v>1.0000000000000002</v>
      </c>
      <c r="S79" s="4">
        <v>0.99999999999999989</v>
      </c>
      <c r="T79" s="4">
        <v>0.49799999999999978</v>
      </c>
      <c r="U79" s="14">
        <v>1</v>
      </c>
      <c r="V79" s="4">
        <v>0.99999999999999967</v>
      </c>
      <c r="W79" s="4">
        <v>0.75140000000000029</v>
      </c>
      <c r="X79" s="14">
        <v>1.0000000000000004</v>
      </c>
      <c r="Y79" s="4">
        <v>1</v>
      </c>
      <c r="Z79" s="4">
        <v>0.69399999999999984</v>
      </c>
      <c r="AA79" s="14">
        <v>1.0000000000000002</v>
      </c>
      <c r="AB79" s="4">
        <v>0.99999999999999978</v>
      </c>
      <c r="AC79" s="4">
        <v>0.81920000000000026</v>
      </c>
      <c r="AD79" s="14">
        <v>1.0000000000000002</v>
      </c>
      <c r="AE79" s="4">
        <v>1</v>
      </c>
      <c r="AF79" s="4">
        <v>1</v>
      </c>
      <c r="AG79" s="4">
        <v>0.51100000000000001</v>
      </c>
      <c r="AH79" s="4">
        <v>1</v>
      </c>
      <c r="AI79" s="4">
        <v>1</v>
      </c>
      <c r="AJ79" s="4">
        <v>0.51300000000000001</v>
      </c>
      <c r="AK79" s="4">
        <v>1</v>
      </c>
      <c r="AL79" s="4">
        <v>0.97539999999999993</v>
      </c>
      <c r="AM79" s="4">
        <v>1.0000000000000002</v>
      </c>
      <c r="AN79" s="4">
        <v>0.96379999999999999</v>
      </c>
      <c r="AO79" s="4">
        <v>1</v>
      </c>
      <c r="AP79" s="4">
        <v>1.0000000000000002</v>
      </c>
      <c r="AQ79" s="4">
        <v>0.99119999999999986</v>
      </c>
      <c r="AR79" s="4">
        <v>1.0000000000000002</v>
      </c>
      <c r="AS79" s="4">
        <v>0.9379999999999995</v>
      </c>
      <c r="AT79" s="4">
        <v>0.27839999999999998</v>
      </c>
      <c r="AU79" s="4">
        <v>0.99899999999999989</v>
      </c>
      <c r="AV79" s="4">
        <v>0.51260000000000006</v>
      </c>
      <c r="AW79" s="4">
        <v>1.0000000000000002</v>
      </c>
      <c r="AX79" s="4">
        <v>1.0000000000000002</v>
      </c>
      <c r="AY79" s="4">
        <v>0.98940000000000039</v>
      </c>
      <c r="AZ79" s="4">
        <v>1.0000000000000002</v>
      </c>
      <c r="BA79" s="4">
        <v>0.9992000000000002</v>
      </c>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row>
    <row r="80" spans="2:192" x14ac:dyDescent="0.3">
      <c r="B80">
        <v>72.5</v>
      </c>
      <c r="C80" s="5">
        <v>2.0000000000000001E-4</v>
      </c>
      <c r="D80" s="5">
        <v>2.8000000000000008E-3</v>
      </c>
      <c r="E80" s="5">
        <v>1.0002000006953276</v>
      </c>
      <c r="F80" s="4">
        <v>1</v>
      </c>
      <c r="G80" s="4">
        <v>1.0000000000000002</v>
      </c>
      <c r="H80" s="4">
        <v>0.7846000000000003</v>
      </c>
      <c r="I80" s="4">
        <v>0.99999996336238028</v>
      </c>
      <c r="J80" s="4">
        <v>0.99999999998477007</v>
      </c>
      <c r="K80" s="4">
        <v>0.999999999999998</v>
      </c>
      <c r="L80" s="4">
        <v>1.0000000000000002</v>
      </c>
      <c r="M80" s="4">
        <v>0.99999999999999978</v>
      </c>
      <c r="N80" s="4">
        <v>1</v>
      </c>
      <c r="O80" s="4">
        <v>0.99979999999999991</v>
      </c>
      <c r="P80" s="4">
        <v>0.97439999999999993</v>
      </c>
      <c r="Q80" s="4">
        <v>0.96419999999999983</v>
      </c>
      <c r="R80" s="14">
        <v>1.0000000000000002</v>
      </c>
      <c r="S80" s="4">
        <v>0.99999999999999989</v>
      </c>
      <c r="T80" s="4">
        <v>0.50679999999999981</v>
      </c>
      <c r="U80" s="14">
        <v>1</v>
      </c>
      <c r="V80" s="4">
        <v>0.99999999999999967</v>
      </c>
      <c r="W80" s="4">
        <v>0.75920000000000032</v>
      </c>
      <c r="X80" s="14">
        <v>1.0000000000000004</v>
      </c>
      <c r="Y80" s="4">
        <v>1</v>
      </c>
      <c r="Z80" s="4">
        <v>0.7023999999999998</v>
      </c>
      <c r="AA80" s="14">
        <v>1.0000000000000002</v>
      </c>
      <c r="AB80" s="4">
        <v>0.99999999999999978</v>
      </c>
      <c r="AC80" s="4">
        <v>0.82600000000000029</v>
      </c>
      <c r="AD80" s="14">
        <v>1.0000000000000002</v>
      </c>
      <c r="AE80" s="4">
        <v>1</v>
      </c>
      <c r="AF80" s="4">
        <v>1</v>
      </c>
      <c r="AG80" s="4">
        <v>0.52160000000000006</v>
      </c>
      <c r="AH80" s="4">
        <v>1</v>
      </c>
      <c r="AI80" s="4">
        <v>1</v>
      </c>
      <c r="AJ80" s="4">
        <v>0.5252</v>
      </c>
      <c r="AK80" s="4">
        <v>1</v>
      </c>
      <c r="AL80" s="4">
        <v>0.97719999999999996</v>
      </c>
      <c r="AM80" s="4">
        <v>1.0000000000000002</v>
      </c>
      <c r="AN80" s="4">
        <v>0.96579999999999999</v>
      </c>
      <c r="AO80" s="4">
        <v>1</v>
      </c>
      <c r="AP80" s="4">
        <v>1.0000000000000002</v>
      </c>
      <c r="AQ80" s="4">
        <v>0.99119999999999986</v>
      </c>
      <c r="AR80" s="4">
        <v>1.0000000000000002</v>
      </c>
      <c r="AS80" s="4">
        <v>0.94079999999999953</v>
      </c>
      <c r="AT80" s="4">
        <v>0.28239999999999998</v>
      </c>
      <c r="AU80" s="4">
        <v>0.99919999999999987</v>
      </c>
      <c r="AV80" s="4">
        <v>0.52700000000000002</v>
      </c>
      <c r="AW80" s="4">
        <v>1.0000000000000002</v>
      </c>
      <c r="AX80" s="4">
        <v>1.0000000000000002</v>
      </c>
      <c r="AY80" s="4">
        <v>0.99340000000000039</v>
      </c>
      <c r="AZ80" s="4">
        <v>1.0000000000000002</v>
      </c>
      <c r="BA80" s="4">
        <v>0.9992000000000002</v>
      </c>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row>
    <row r="81" spans="2:192" x14ac:dyDescent="0.3">
      <c r="B81">
        <v>73.5</v>
      </c>
      <c r="C81" s="5">
        <v>2.0000000000000001E-4</v>
      </c>
      <c r="D81" s="5">
        <v>2.8000000000000008E-3</v>
      </c>
      <c r="E81" s="5">
        <v>1.0002000007214991</v>
      </c>
      <c r="F81" s="4">
        <v>1</v>
      </c>
      <c r="G81" s="4">
        <v>1.0000000000000002</v>
      </c>
      <c r="H81" s="4">
        <v>0.79220000000000035</v>
      </c>
      <c r="I81" s="4">
        <v>0.99999998243472576</v>
      </c>
      <c r="J81" s="4">
        <v>0.99999999999393974</v>
      </c>
      <c r="K81" s="4">
        <v>0.99999999999999933</v>
      </c>
      <c r="L81" s="4">
        <v>1.0000000000000002</v>
      </c>
      <c r="M81" s="4">
        <v>0.99999999999999978</v>
      </c>
      <c r="N81" s="4">
        <v>1</v>
      </c>
      <c r="O81" s="4">
        <v>0.99979999999999991</v>
      </c>
      <c r="P81" s="4">
        <v>0.97659999999999991</v>
      </c>
      <c r="Q81" s="4">
        <v>0.96539999999999981</v>
      </c>
      <c r="R81" s="14">
        <v>1.0000000000000002</v>
      </c>
      <c r="S81" s="4">
        <v>0.99999999999999989</v>
      </c>
      <c r="T81" s="4">
        <v>0.51399999999999979</v>
      </c>
      <c r="U81" s="14">
        <v>1</v>
      </c>
      <c r="V81" s="4">
        <v>0.99999999999999967</v>
      </c>
      <c r="W81" s="4">
        <v>0.7664000000000003</v>
      </c>
      <c r="X81" s="14">
        <v>1.0000000000000004</v>
      </c>
      <c r="Y81" s="4">
        <v>1</v>
      </c>
      <c r="Z81" s="4">
        <v>0.71319999999999983</v>
      </c>
      <c r="AA81" s="14">
        <v>1.0000000000000002</v>
      </c>
      <c r="AB81" s="4">
        <v>0.99999999999999978</v>
      </c>
      <c r="AC81" s="4">
        <v>0.83180000000000032</v>
      </c>
      <c r="AD81" s="14">
        <v>1.0000000000000002</v>
      </c>
      <c r="AE81" s="4">
        <v>1</v>
      </c>
      <c r="AF81" s="4">
        <v>1</v>
      </c>
      <c r="AG81" s="4">
        <v>0.53120000000000012</v>
      </c>
      <c r="AH81" s="4">
        <v>1</v>
      </c>
      <c r="AI81" s="4">
        <v>1</v>
      </c>
      <c r="AJ81" s="4">
        <v>0.53320000000000001</v>
      </c>
      <c r="AK81" s="4">
        <v>1</v>
      </c>
      <c r="AL81" s="4">
        <v>0.97839999999999994</v>
      </c>
      <c r="AM81" s="4">
        <v>1.0000000000000002</v>
      </c>
      <c r="AN81" s="4">
        <v>0.96799999999999997</v>
      </c>
      <c r="AO81" s="4">
        <v>1</v>
      </c>
      <c r="AP81" s="4">
        <v>1.0000000000000002</v>
      </c>
      <c r="AQ81" s="4">
        <v>0.9917999999999999</v>
      </c>
      <c r="AR81" s="4">
        <v>1.0000000000000002</v>
      </c>
      <c r="AS81" s="4">
        <v>0.94319999999999948</v>
      </c>
      <c r="AT81" s="4">
        <v>0.28759999999999997</v>
      </c>
      <c r="AU81" s="4">
        <v>0.99919999999999987</v>
      </c>
      <c r="AV81" s="4">
        <v>0.54259999999999997</v>
      </c>
      <c r="AW81" s="4">
        <v>1.0000000000000002</v>
      </c>
      <c r="AX81" s="4">
        <v>1.0000000000000002</v>
      </c>
      <c r="AY81" s="4">
        <v>0.9974000000000004</v>
      </c>
      <c r="AZ81" s="4">
        <v>1.0000000000000002</v>
      </c>
      <c r="BA81" s="4">
        <v>0.9992000000000002</v>
      </c>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row>
    <row r="82" spans="2:192" x14ac:dyDescent="0.3">
      <c r="B82">
        <v>74.5</v>
      </c>
      <c r="C82" s="5">
        <v>2.0000000000000001E-4</v>
      </c>
      <c r="D82" s="5">
        <v>2.8000000000000008E-3</v>
      </c>
      <c r="E82" s="5">
        <v>1.0002000007476706</v>
      </c>
      <c r="F82" s="4">
        <v>1</v>
      </c>
      <c r="G82" s="4">
        <v>1.0000000000000002</v>
      </c>
      <c r="H82" s="4">
        <v>0.80120000000000036</v>
      </c>
      <c r="I82" s="4">
        <v>0.99999999168739062</v>
      </c>
      <c r="J82" s="4">
        <v>0.99999999999762001</v>
      </c>
      <c r="K82" s="4">
        <v>0.99999999999999978</v>
      </c>
      <c r="L82" s="4">
        <v>1.0000000000000002</v>
      </c>
      <c r="M82" s="4">
        <v>0.99999999999999978</v>
      </c>
      <c r="N82" s="4">
        <v>1</v>
      </c>
      <c r="O82" s="4">
        <v>0.99979999999999991</v>
      </c>
      <c r="P82" s="4">
        <v>0.97859999999999991</v>
      </c>
      <c r="Q82" s="4">
        <v>0.96739999999999982</v>
      </c>
      <c r="R82" s="14">
        <v>1.0000000000000002</v>
      </c>
      <c r="S82" s="4">
        <v>0.99999999999999989</v>
      </c>
      <c r="T82" s="4">
        <v>0.52359999999999984</v>
      </c>
      <c r="U82" s="14">
        <v>1</v>
      </c>
      <c r="V82" s="4">
        <v>0.99999999999999967</v>
      </c>
      <c r="W82" s="4">
        <v>0.77640000000000031</v>
      </c>
      <c r="X82" s="14">
        <v>1.0000000000000004</v>
      </c>
      <c r="Y82" s="4">
        <v>1</v>
      </c>
      <c r="Z82" s="4">
        <v>0.72079999999999989</v>
      </c>
      <c r="AA82" s="14">
        <v>1.0000000000000002</v>
      </c>
      <c r="AB82" s="4">
        <v>0.99999999999999978</v>
      </c>
      <c r="AC82" s="4">
        <v>0.83940000000000037</v>
      </c>
      <c r="AD82" s="14">
        <v>1.0000000000000002</v>
      </c>
      <c r="AE82" s="4">
        <v>1</v>
      </c>
      <c r="AF82" s="4">
        <v>1</v>
      </c>
      <c r="AG82" s="4">
        <v>0.54160000000000008</v>
      </c>
      <c r="AH82" s="4">
        <v>1</v>
      </c>
      <c r="AI82" s="4">
        <v>1</v>
      </c>
      <c r="AJ82" s="4">
        <v>0.54520000000000002</v>
      </c>
      <c r="AK82" s="4">
        <v>1</v>
      </c>
      <c r="AL82" s="4">
        <v>0.98</v>
      </c>
      <c r="AM82" s="4">
        <v>1.0000000000000002</v>
      </c>
      <c r="AN82" s="4">
        <v>0.9708</v>
      </c>
      <c r="AO82" s="4">
        <v>1</v>
      </c>
      <c r="AP82" s="4">
        <v>1.0000000000000002</v>
      </c>
      <c r="AQ82" s="4">
        <v>0.99219999999999986</v>
      </c>
      <c r="AR82" s="4">
        <v>1.0000000000000002</v>
      </c>
      <c r="AS82" s="4">
        <v>0.94539999999999946</v>
      </c>
      <c r="AT82" s="4">
        <v>0.29279999999999995</v>
      </c>
      <c r="AU82" s="4">
        <v>0.99939999999999984</v>
      </c>
      <c r="AV82" s="4">
        <v>0.55199999999999994</v>
      </c>
      <c r="AW82" s="4">
        <v>1.0000000000000002</v>
      </c>
      <c r="AX82" s="4">
        <v>1.0000000000000002</v>
      </c>
      <c r="AY82" s="4">
        <v>1.0014000000000003</v>
      </c>
      <c r="AZ82" s="4">
        <v>1.0000000000000002</v>
      </c>
      <c r="BA82" s="4">
        <v>0.9992000000000002</v>
      </c>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row>
    <row r="83" spans="2:192" x14ac:dyDescent="0.3">
      <c r="B83">
        <v>75.5</v>
      </c>
      <c r="C83" s="5">
        <v>2.0000000000000001E-4</v>
      </c>
      <c r="D83" s="5">
        <v>2.8000000000000008E-3</v>
      </c>
      <c r="E83" s="5">
        <v>1.0002000007738421</v>
      </c>
      <c r="F83" s="4">
        <v>1</v>
      </c>
      <c r="G83" s="4">
        <v>1.0000000000000002</v>
      </c>
      <c r="H83" s="4">
        <v>0.81000000000000039</v>
      </c>
      <c r="I83" s="4">
        <v>0.99999999611633283</v>
      </c>
      <c r="J83" s="4">
        <v>0.9999999999990774</v>
      </c>
      <c r="K83" s="4">
        <v>0.99999999999999989</v>
      </c>
      <c r="L83" s="4">
        <v>1.0000000000000002</v>
      </c>
      <c r="M83" s="4">
        <v>0.99999999999999978</v>
      </c>
      <c r="N83" s="4">
        <v>1</v>
      </c>
      <c r="O83" s="4">
        <v>0.99979999999999991</v>
      </c>
      <c r="P83" s="4">
        <v>0.97879999999999989</v>
      </c>
      <c r="Q83" s="4">
        <v>0.96919999999999984</v>
      </c>
      <c r="R83" s="14">
        <v>1.0000000000000002</v>
      </c>
      <c r="S83" s="4">
        <v>0.99999999999999989</v>
      </c>
      <c r="T83" s="4">
        <v>0.53199999999999981</v>
      </c>
      <c r="U83" s="14">
        <v>1</v>
      </c>
      <c r="V83" s="4">
        <v>0.99999999999999967</v>
      </c>
      <c r="W83" s="4">
        <v>0.7836000000000003</v>
      </c>
      <c r="X83" s="14">
        <v>1.0000000000000004</v>
      </c>
      <c r="Y83" s="4">
        <v>1</v>
      </c>
      <c r="Z83" s="4">
        <v>0.72739999999999994</v>
      </c>
      <c r="AA83" s="14">
        <v>1.0000000000000002</v>
      </c>
      <c r="AB83" s="4">
        <v>0.99999999999999978</v>
      </c>
      <c r="AC83" s="4">
        <v>0.84360000000000035</v>
      </c>
      <c r="AD83" s="14">
        <v>1.0000000000000002</v>
      </c>
      <c r="AE83" s="4">
        <v>1</v>
      </c>
      <c r="AF83" s="4">
        <v>1</v>
      </c>
      <c r="AG83" s="4">
        <v>0.55100000000000005</v>
      </c>
      <c r="AH83" s="4">
        <v>1</v>
      </c>
      <c r="AI83" s="4">
        <v>1</v>
      </c>
      <c r="AJ83" s="4">
        <v>0.55320000000000003</v>
      </c>
      <c r="AK83" s="4">
        <v>1</v>
      </c>
      <c r="AL83" s="4">
        <v>0.98080000000000001</v>
      </c>
      <c r="AM83" s="4">
        <v>1.0000000000000002</v>
      </c>
      <c r="AN83" s="4">
        <v>0.9738</v>
      </c>
      <c r="AO83" s="4">
        <v>1</v>
      </c>
      <c r="AP83" s="4">
        <v>1.0000000000000002</v>
      </c>
      <c r="AQ83" s="4">
        <v>0.99219999999999986</v>
      </c>
      <c r="AR83" s="4">
        <v>1.0000000000000002</v>
      </c>
      <c r="AS83" s="4">
        <v>0.94739999999999946</v>
      </c>
      <c r="AT83" s="4">
        <v>0.29739999999999994</v>
      </c>
      <c r="AU83" s="4">
        <v>0.99939999999999984</v>
      </c>
      <c r="AV83" s="4">
        <v>0.56299999999999994</v>
      </c>
      <c r="AW83" s="4">
        <v>1.0000000000000002</v>
      </c>
      <c r="AX83" s="4">
        <v>1.0000000000000002</v>
      </c>
      <c r="AY83" s="4">
        <v>1.0014000000000003</v>
      </c>
      <c r="AZ83" s="4">
        <v>1.0000000000000002</v>
      </c>
      <c r="BA83" s="4">
        <v>0.9992000000000002</v>
      </c>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row>
    <row r="84" spans="2:192" x14ac:dyDescent="0.3">
      <c r="B84">
        <v>76.5</v>
      </c>
      <c r="C84" s="5">
        <v>2.0000000000000001E-4</v>
      </c>
      <c r="D84" s="5">
        <v>3.200000000000001E-3</v>
      </c>
      <c r="E84" s="5">
        <v>1.0002000008000136</v>
      </c>
      <c r="F84" s="4">
        <v>1</v>
      </c>
      <c r="G84" s="4">
        <v>1.0000000000000002</v>
      </c>
      <c r="H84" s="4">
        <v>0.81560000000000044</v>
      </c>
      <c r="I84" s="4">
        <v>0.99999999820842533</v>
      </c>
      <c r="J84" s="4">
        <v>0.99999999999964695</v>
      </c>
      <c r="K84" s="4">
        <v>0.99999999999999989</v>
      </c>
      <c r="L84" s="4">
        <v>1.0000000000000002</v>
      </c>
      <c r="M84" s="4">
        <v>0.99999999999999978</v>
      </c>
      <c r="N84" s="4">
        <v>1</v>
      </c>
      <c r="O84" s="4">
        <v>0.99979999999999991</v>
      </c>
      <c r="P84" s="4">
        <v>0.97999999999999987</v>
      </c>
      <c r="Q84" s="4">
        <v>0.9715999999999998</v>
      </c>
      <c r="R84" s="14">
        <v>1.0000000000000002</v>
      </c>
      <c r="S84" s="4">
        <v>0.99999999999999989</v>
      </c>
      <c r="T84" s="4">
        <v>0.54299999999999982</v>
      </c>
      <c r="U84" s="14">
        <v>1</v>
      </c>
      <c r="V84" s="4">
        <v>0.99999999999999967</v>
      </c>
      <c r="W84" s="4">
        <v>0.79080000000000028</v>
      </c>
      <c r="X84" s="14">
        <v>1.0000000000000004</v>
      </c>
      <c r="Y84" s="4">
        <v>1</v>
      </c>
      <c r="Z84" s="4">
        <v>0.73719999999999997</v>
      </c>
      <c r="AA84" s="14">
        <v>1.0000000000000002</v>
      </c>
      <c r="AB84" s="4">
        <v>0.99999999999999978</v>
      </c>
      <c r="AC84" s="4">
        <v>0.84860000000000035</v>
      </c>
      <c r="AD84" s="14">
        <v>1.0000000000000002</v>
      </c>
      <c r="AE84" s="4">
        <v>1</v>
      </c>
      <c r="AF84" s="4">
        <v>1</v>
      </c>
      <c r="AG84" s="4">
        <v>0.55980000000000008</v>
      </c>
      <c r="AH84" s="4">
        <v>1</v>
      </c>
      <c r="AI84" s="4">
        <v>1</v>
      </c>
      <c r="AJ84" s="4">
        <v>0.56340000000000001</v>
      </c>
      <c r="AK84" s="4">
        <v>1</v>
      </c>
      <c r="AL84" s="4">
        <v>0.98160000000000003</v>
      </c>
      <c r="AM84" s="4">
        <v>1.0000000000000002</v>
      </c>
      <c r="AN84" s="4">
        <v>0.97440000000000004</v>
      </c>
      <c r="AO84" s="4">
        <v>1</v>
      </c>
      <c r="AP84" s="4">
        <v>1.0000000000000002</v>
      </c>
      <c r="AQ84" s="4">
        <v>0.99239999999999984</v>
      </c>
      <c r="AR84" s="4">
        <v>1.0000000000000002</v>
      </c>
      <c r="AS84" s="4">
        <v>0.94919999999999949</v>
      </c>
      <c r="AT84" s="4">
        <v>0.30399999999999994</v>
      </c>
      <c r="AU84" s="4">
        <v>0.99959999999999982</v>
      </c>
      <c r="AV84" s="4">
        <v>0.57559999999999989</v>
      </c>
      <c r="AW84" s="4">
        <v>1.0000000000000002</v>
      </c>
      <c r="AX84" s="4">
        <v>1.0000000000000002</v>
      </c>
      <c r="AY84" s="4">
        <v>1.0014000000000003</v>
      </c>
      <c r="AZ84" s="4">
        <v>1.0000000000000002</v>
      </c>
      <c r="BA84" s="4">
        <v>0.9992000000000002</v>
      </c>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row>
    <row r="85" spans="2:192" x14ac:dyDescent="0.3">
      <c r="B85">
        <v>77.5</v>
      </c>
      <c r="C85" s="5">
        <v>2.0000000000000001E-4</v>
      </c>
      <c r="D85" s="5">
        <v>3.6000000000000012E-3</v>
      </c>
      <c r="E85" s="5">
        <v>1.0002000008261851</v>
      </c>
      <c r="F85" s="4">
        <v>1</v>
      </c>
      <c r="G85" s="4">
        <v>1.0000000000000002</v>
      </c>
      <c r="H85" s="4">
        <v>0.82320000000000049</v>
      </c>
      <c r="I85" s="4">
        <v>0.99999999918382954</v>
      </c>
      <c r="J85" s="4">
        <v>0.99999999999986666</v>
      </c>
      <c r="K85" s="4">
        <v>0.99999999999999989</v>
      </c>
      <c r="L85" s="4">
        <v>1.0000000000000002</v>
      </c>
      <c r="M85" s="4">
        <v>0.99999999999999978</v>
      </c>
      <c r="N85" s="4">
        <v>1</v>
      </c>
      <c r="O85" s="4">
        <v>0.99979999999999991</v>
      </c>
      <c r="P85" s="4">
        <v>0.98079999999999989</v>
      </c>
      <c r="Q85" s="4">
        <v>0.97339999999999982</v>
      </c>
      <c r="R85" s="14">
        <v>1.0000000000000002</v>
      </c>
      <c r="S85" s="4">
        <v>0.99999999999999989</v>
      </c>
      <c r="T85" s="4">
        <v>0.55099999999999982</v>
      </c>
      <c r="U85" s="14">
        <v>1</v>
      </c>
      <c r="V85" s="4">
        <v>0.99999999999999967</v>
      </c>
      <c r="W85" s="4">
        <v>0.79820000000000024</v>
      </c>
      <c r="X85" s="14">
        <v>1.0000000000000004</v>
      </c>
      <c r="Y85" s="4">
        <v>1</v>
      </c>
      <c r="Z85" s="4">
        <v>0.74639999999999995</v>
      </c>
      <c r="AA85" s="14">
        <v>1.0000000000000002</v>
      </c>
      <c r="AB85" s="4">
        <v>0.99999999999999978</v>
      </c>
      <c r="AC85" s="4">
        <v>0.85300000000000031</v>
      </c>
      <c r="AD85" s="14">
        <v>1.0000000000000002</v>
      </c>
      <c r="AE85" s="4">
        <v>1</v>
      </c>
      <c r="AF85" s="4">
        <v>1</v>
      </c>
      <c r="AG85" s="4">
        <v>0.57000000000000006</v>
      </c>
      <c r="AH85" s="4">
        <v>1</v>
      </c>
      <c r="AI85" s="4">
        <v>1</v>
      </c>
      <c r="AJ85" s="4">
        <v>0.57300000000000006</v>
      </c>
      <c r="AK85" s="4">
        <v>1</v>
      </c>
      <c r="AL85" s="4">
        <v>0.98320000000000007</v>
      </c>
      <c r="AM85" s="4">
        <v>1.0000000000000002</v>
      </c>
      <c r="AN85" s="4">
        <v>0.9758</v>
      </c>
      <c r="AO85" s="4">
        <v>1</v>
      </c>
      <c r="AP85" s="4">
        <v>1.0000000000000002</v>
      </c>
      <c r="AQ85" s="4">
        <v>0.99259999999999982</v>
      </c>
      <c r="AR85" s="4">
        <v>1.0000000000000002</v>
      </c>
      <c r="AS85" s="4">
        <v>0.95139999999999947</v>
      </c>
      <c r="AT85" s="4">
        <v>0.30999999999999994</v>
      </c>
      <c r="AU85" s="4">
        <v>0.99959999999999982</v>
      </c>
      <c r="AV85" s="4">
        <v>0.58779999999999988</v>
      </c>
      <c r="AW85" s="4">
        <v>1.0000000000000002</v>
      </c>
      <c r="AX85" s="4">
        <v>1.0000000000000002</v>
      </c>
      <c r="AY85" s="4">
        <v>1.0014000000000003</v>
      </c>
      <c r="AZ85" s="4">
        <v>1.0000000000000002</v>
      </c>
      <c r="BA85" s="4">
        <v>0.9992000000000002</v>
      </c>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row>
    <row r="86" spans="2:192" x14ac:dyDescent="0.3">
      <c r="B86">
        <v>78.5</v>
      </c>
      <c r="C86" s="5">
        <v>2.0000000000000001E-4</v>
      </c>
      <c r="D86" s="5">
        <v>4.000000000000001E-3</v>
      </c>
      <c r="E86" s="5">
        <v>1.0002000008523566</v>
      </c>
      <c r="F86" s="4">
        <v>1</v>
      </c>
      <c r="G86" s="4">
        <v>1.0000000000000002</v>
      </c>
      <c r="H86" s="4">
        <v>0.83000000000000052</v>
      </c>
      <c r="I86" s="4">
        <v>0.99999999963276553</v>
      </c>
      <c r="J86" s="4">
        <v>0.99999999999995026</v>
      </c>
      <c r="K86" s="4">
        <v>0.99999999999999989</v>
      </c>
      <c r="L86" s="4">
        <v>1.0000000000000002</v>
      </c>
      <c r="M86" s="4">
        <v>0.99999999999999978</v>
      </c>
      <c r="N86" s="4">
        <v>1</v>
      </c>
      <c r="O86" s="4">
        <v>0.99979999999999991</v>
      </c>
      <c r="P86" s="4">
        <v>0.98259999999999992</v>
      </c>
      <c r="Q86" s="4">
        <v>0.97519999999999984</v>
      </c>
      <c r="R86" s="14">
        <v>1.0000000000000002</v>
      </c>
      <c r="S86" s="4">
        <v>0.99999999999999989</v>
      </c>
      <c r="T86" s="4">
        <v>0.55919999999999981</v>
      </c>
      <c r="U86" s="14">
        <v>1</v>
      </c>
      <c r="V86" s="4">
        <v>0.99999999999999967</v>
      </c>
      <c r="W86" s="4">
        <v>0.8046000000000002</v>
      </c>
      <c r="X86" s="14">
        <v>1.0000000000000004</v>
      </c>
      <c r="Y86" s="4">
        <v>1</v>
      </c>
      <c r="Z86" s="4">
        <v>0.75239999999999996</v>
      </c>
      <c r="AA86" s="14">
        <v>1.0000000000000002</v>
      </c>
      <c r="AB86" s="4">
        <v>0.99999999999999978</v>
      </c>
      <c r="AC86" s="4">
        <v>0.86060000000000036</v>
      </c>
      <c r="AD86" s="14">
        <v>1.0000000000000002</v>
      </c>
      <c r="AE86" s="4">
        <v>1</v>
      </c>
      <c r="AF86" s="4">
        <v>1</v>
      </c>
      <c r="AG86" s="4">
        <v>0.57700000000000007</v>
      </c>
      <c r="AH86" s="4">
        <v>1</v>
      </c>
      <c r="AI86" s="4">
        <v>1</v>
      </c>
      <c r="AJ86" s="4">
        <v>0.5848000000000001</v>
      </c>
      <c r="AK86" s="4">
        <v>1</v>
      </c>
      <c r="AL86" s="4">
        <v>0.98420000000000007</v>
      </c>
      <c r="AM86" s="4">
        <v>1.0000000000000002</v>
      </c>
      <c r="AN86" s="4">
        <v>0.97740000000000005</v>
      </c>
      <c r="AO86" s="4">
        <v>1</v>
      </c>
      <c r="AP86" s="4">
        <v>1.0000000000000002</v>
      </c>
      <c r="AQ86" s="4">
        <v>0.99299999999999977</v>
      </c>
      <c r="AR86" s="4">
        <v>1.0000000000000002</v>
      </c>
      <c r="AS86" s="4">
        <v>0.95319999999999949</v>
      </c>
      <c r="AT86" s="4">
        <v>0.31579999999999997</v>
      </c>
      <c r="AU86" s="4">
        <v>0.99959999999999982</v>
      </c>
      <c r="AV86" s="4">
        <v>0.60139999999999993</v>
      </c>
      <c r="AW86" s="4">
        <v>1.0000000000000002</v>
      </c>
      <c r="AX86" s="4">
        <v>1.0000000000000002</v>
      </c>
      <c r="AY86" s="4">
        <v>1.0014000000000003</v>
      </c>
      <c r="AZ86" s="4">
        <v>1.0000000000000002</v>
      </c>
      <c r="BA86" s="4">
        <v>0.9992000000000002</v>
      </c>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row>
    <row r="87" spans="2:192" x14ac:dyDescent="0.3">
      <c r="B87">
        <v>79.5</v>
      </c>
      <c r="C87" s="5">
        <v>2.0000000000000001E-4</v>
      </c>
      <c r="D87" s="5">
        <v>4.000000000000001E-3</v>
      </c>
      <c r="E87" s="5">
        <v>1.0002000008785281</v>
      </c>
      <c r="F87" s="4">
        <v>1</v>
      </c>
      <c r="G87" s="4">
        <v>1.0000000000000002</v>
      </c>
      <c r="H87" s="4">
        <v>0.8392000000000005</v>
      </c>
      <c r="I87" s="4">
        <v>0.99999999983677568</v>
      </c>
      <c r="J87" s="4">
        <v>0.99999999999998168</v>
      </c>
      <c r="K87" s="4">
        <v>0.99999999999999989</v>
      </c>
      <c r="L87" s="4">
        <v>1.0000000000000002</v>
      </c>
      <c r="M87" s="4">
        <v>0.99999999999999978</v>
      </c>
      <c r="N87" s="4">
        <v>1</v>
      </c>
      <c r="O87" s="4">
        <v>0.99979999999999991</v>
      </c>
      <c r="P87" s="4">
        <v>0.98399999999999987</v>
      </c>
      <c r="Q87" s="4">
        <v>0.97599999999999987</v>
      </c>
      <c r="R87" s="14">
        <v>1.0000000000000002</v>
      </c>
      <c r="S87" s="4">
        <v>0.99999999999999989</v>
      </c>
      <c r="T87" s="4">
        <v>0.56999999999999984</v>
      </c>
      <c r="U87" s="14">
        <v>1</v>
      </c>
      <c r="V87" s="4">
        <v>0.99999999999999967</v>
      </c>
      <c r="W87" s="4">
        <v>0.81120000000000025</v>
      </c>
      <c r="X87" s="14">
        <v>1.0000000000000004</v>
      </c>
      <c r="Y87" s="4">
        <v>1</v>
      </c>
      <c r="Z87" s="4">
        <v>0.75900000000000001</v>
      </c>
      <c r="AA87" s="14">
        <v>1.0000000000000002</v>
      </c>
      <c r="AB87" s="4">
        <v>0.99999999999999978</v>
      </c>
      <c r="AC87" s="4">
        <v>0.86480000000000035</v>
      </c>
      <c r="AD87" s="14">
        <v>1.0000000000000002</v>
      </c>
      <c r="AE87" s="4">
        <v>1</v>
      </c>
      <c r="AF87" s="4">
        <v>1</v>
      </c>
      <c r="AG87" s="4">
        <v>0.58560000000000012</v>
      </c>
      <c r="AH87" s="4">
        <v>1</v>
      </c>
      <c r="AI87" s="4">
        <v>1</v>
      </c>
      <c r="AJ87" s="4">
        <v>0.59540000000000015</v>
      </c>
      <c r="AK87" s="4">
        <v>1</v>
      </c>
      <c r="AL87" s="4">
        <v>0.9850000000000001</v>
      </c>
      <c r="AM87" s="4">
        <v>1.0000000000000002</v>
      </c>
      <c r="AN87" s="4">
        <v>0.97760000000000002</v>
      </c>
      <c r="AO87" s="4">
        <v>1</v>
      </c>
      <c r="AP87" s="4">
        <v>1.0000000000000002</v>
      </c>
      <c r="AQ87" s="4">
        <v>0.99319999999999975</v>
      </c>
      <c r="AR87" s="4">
        <v>1.0000000000000002</v>
      </c>
      <c r="AS87" s="4">
        <v>0.95439999999999947</v>
      </c>
      <c r="AT87" s="4">
        <v>0.32179999999999997</v>
      </c>
      <c r="AU87" s="4">
        <v>0.99959999999999982</v>
      </c>
      <c r="AV87" s="4">
        <v>0.61099999999999999</v>
      </c>
      <c r="AW87" s="4">
        <v>1.0000000000000002</v>
      </c>
      <c r="AX87" s="4">
        <v>1.0000000000000002</v>
      </c>
      <c r="AY87" s="4">
        <v>1.0014000000000003</v>
      </c>
      <c r="AZ87" s="4">
        <v>1.0000000000000002</v>
      </c>
      <c r="BA87" s="4">
        <v>0.9992000000000002</v>
      </c>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row>
    <row r="88" spans="2:192" x14ac:dyDescent="0.3">
      <c r="B88">
        <v>80.5</v>
      </c>
      <c r="C88" s="5">
        <v>2.0000000000000001E-4</v>
      </c>
      <c r="D88" s="5">
        <v>4.000000000000001E-3</v>
      </c>
      <c r="E88" s="5">
        <v>1.0002000009046996</v>
      </c>
      <c r="F88" s="4">
        <v>1</v>
      </c>
      <c r="G88" s="4">
        <v>1.0000000000000002</v>
      </c>
      <c r="H88" s="4">
        <v>0.84500000000000053</v>
      </c>
      <c r="I88" s="4">
        <v>0.99999999992832522</v>
      </c>
      <c r="J88" s="4">
        <v>0.99999999999999334</v>
      </c>
      <c r="K88" s="4">
        <v>0.99999999999999989</v>
      </c>
      <c r="L88" s="4">
        <v>1.0000000000000002</v>
      </c>
      <c r="M88" s="4">
        <v>0.99999999999999978</v>
      </c>
      <c r="N88" s="4">
        <v>1</v>
      </c>
      <c r="O88" s="4">
        <v>0.99979999999999991</v>
      </c>
      <c r="P88" s="4">
        <v>0.98519999999999985</v>
      </c>
      <c r="Q88" s="4">
        <v>0.97779999999999989</v>
      </c>
      <c r="R88" s="14">
        <v>1.0000000000000002</v>
      </c>
      <c r="S88" s="4">
        <v>0.99999999999999989</v>
      </c>
      <c r="T88" s="4">
        <v>0.57979999999999987</v>
      </c>
      <c r="U88" s="14">
        <v>1</v>
      </c>
      <c r="V88" s="4">
        <v>0.99999999999999967</v>
      </c>
      <c r="W88" s="4">
        <v>0.81640000000000024</v>
      </c>
      <c r="X88" s="14">
        <v>1.0000000000000004</v>
      </c>
      <c r="Y88" s="4">
        <v>1</v>
      </c>
      <c r="Z88" s="4">
        <v>0.76580000000000004</v>
      </c>
      <c r="AA88" s="14">
        <v>1.0000000000000002</v>
      </c>
      <c r="AB88" s="4">
        <v>0.99999999999999978</v>
      </c>
      <c r="AC88" s="4">
        <v>0.86960000000000037</v>
      </c>
      <c r="AD88" s="14">
        <v>1.0000000000000002</v>
      </c>
      <c r="AE88" s="4">
        <v>1</v>
      </c>
      <c r="AF88" s="4">
        <v>1</v>
      </c>
      <c r="AG88" s="4">
        <v>0.59520000000000017</v>
      </c>
      <c r="AH88" s="4">
        <v>1</v>
      </c>
      <c r="AI88" s="4">
        <v>1</v>
      </c>
      <c r="AJ88" s="4">
        <v>0.60700000000000021</v>
      </c>
      <c r="AK88" s="4">
        <v>1</v>
      </c>
      <c r="AL88" s="4">
        <v>0.98560000000000014</v>
      </c>
      <c r="AM88" s="4">
        <v>1.0000000000000002</v>
      </c>
      <c r="AN88" s="4">
        <v>0.97820000000000007</v>
      </c>
      <c r="AO88" s="4">
        <v>1</v>
      </c>
      <c r="AP88" s="4">
        <v>1.0000000000000002</v>
      </c>
      <c r="AQ88" s="4">
        <v>0.99339999999999973</v>
      </c>
      <c r="AR88" s="4">
        <v>1.0000000000000002</v>
      </c>
      <c r="AS88" s="4">
        <v>0.95659999999999945</v>
      </c>
      <c r="AT88" s="4">
        <v>0.32619999999999999</v>
      </c>
      <c r="AU88" s="4">
        <v>0.99959999999999982</v>
      </c>
      <c r="AV88" s="4">
        <v>0.623</v>
      </c>
      <c r="AW88" s="4">
        <v>1.0000000000000002</v>
      </c>
      <c r="AX88" s="4">
        <v>1.0000000000000002</v>
      </c>
      <c r="AY88" s="4">
        <v>1.0014000000000003</v>
      </c>
      <c r="AZ88" s="4">
        <v>1.0000000000000002</v>
      </c>
      <c r="BA88" s="4">
        <v>0.9992000000000002</v>
      </c>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row>
    <row r="89" spans="2:192" x14ac:dyDescent="0.3">
      <c r="B89">
        <v>81.5</v>
      </c>
      <c r="C89" s="5">
        <v>2.0000000000000001E-4</v>
      </c>
      <c r="D89" s="5">
        <v>4.000000000000001E-3</v>
      </c>
      <c r="E89" s="5">
        <v>1.0002000009308711</v>
      </c>
      <c r="F89" s="4">
        <v>1</v>
      </c>
      <c r="G89" s="4">
        <v>1.0000000000000002</v>
      </c>
      <c r="H89" s="4">
        <v>0.85120000000000051</v>
      </c>
      <c r="I89" s="4">
        <v>0.99999999996890088</v>
      </c>
      <c r="J89" s="4">
        <v>0.99999999999999767</v>
      </c>
      <c r="K89" s="4">
        <v>0.99999999999999989</v>
      </c>
      <c r="L89" s="4">
        <v>1.0000000000000002</v>
      </c>
      <c r="M89" s="4">
        <v>0.99999999999999978</v>
      </c>
      <c r="N89" s="4">
        <v>1</v>
      </c>
      <c r="O89" s="4">
        <v>0.99979999999999991</v>
      </c>
      <c r="P89" s="4">
        <v>0.98599999999999988</v>
      </c>
      <c r="Q89" s="4">
        <v>0.97999999999999987</v>
      </c>
      <c r="R89" s="14">
        <v>1.0000000000000002</v>
      </c>
      <c r="S89" s="4">
        <v>0.99999999999999989</v>
      </c>
      <c r="T89" s="4">
        <v>0.58639999999999992</v>
      </c>
      <c r="U89" s="14">
        <v>1</v>
      </c>
      <c r="V89" s="4">
        <v>0.99999999999999967</v>
      </c>
      <c r="W89" s="4">
        <v>0.82360000000000022</v>
      </c>
      <c r="X89" s="14">
        <v>1.0000000000000004</v>
      </c>
      <c r="Y89" s="4">
        <v>1</v>
      </c>
      <c r="Z89" s="4">
        <v>0.77340000000000009</v>
      </c>
      <c r="AA89" s="14">
        <v>1.0000000000000002</v>
      </c>
      <c r="AB89" s="4">
        <v>0.99999999999999978</v>
      </c>
      <c r="AC89" s="4">
        <v>0.87600000000000033</v>
      </c>
      <c r="AD89" s="14">
        <v>1.0000000000000002</v>
      </c>
      <c r="AE89" s="4">
        <v>1</v>
      </c>
      <c r="AF89" s="4">
        <v>1</v>
      </c>
      <c r="AG89" s="4">
        <v>0.60740000000000016</v>
      </c>
      <c r="AH89" s="4">
        <v>1</v>
      </c>
      <c r="AI89" s="4">
        <v>1</v>
      </c>
      <c r="AJ89" s="4">
        <v>0.61800000000000022</v>
      </c>
      <c r="AK89" s="4">
        <v>1</v>
      </c>
      <c r="AL89" s="4">
        <v>0.98640000000000017</v>
      </c>
      <c r="AM89" s="4">
        <v>1.0000000000000002</v>
      </c>
      <c r="AN89" s="4">
        <v>0.97960000000000003</v>
      </c>
      <c r="AO89" s="4">
        <v>1</v>
      </c>
      <c r="AP89" s="4">
        <v>1.0000000000000002</v>
      </c>
      <c r="AQ89" s="4">
        <v>0.99399999999999977</v>
      </c>
      <c r="AR89" s="4">
        <v>1.0000000000000002</v>
      </c>
      <c r="AS89" s="4">
        <v>0.95799999999999941</v>
      </c>
      <c r="AT89" s="4">
        <v>0.33239999999999997</v>
      </c>
      <c r="AU89" s="4">
        <v>0.99959999999999982</v>
      </c>
      <c r="AV89" s="4">
        <v>0.63100000000000001</v>
      </c>
      <c r="AW89" s="4">
        <v>1.0000000000000002</v>
      </c>
      <c r="AX89" s="4">
        <v>1.0000000000000002</v>
      </c>
      <c r="AY89" s="4">
        <v>1.0014000000000003</v>
      </c>
      <c r="AZ89" s="4">
        <v>1.0000000000000002</v>
      </c>
      <c r="BA89" s="4">
        <v>0.9992000000000002</v>
      </c>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row>
    <row r="90" spans="2:192" x14ac:dyDescent="0.3">
      <c r="B90">
        <v>82.5</v>
      </c>
      <c r="C90" s="5">
        <v>2.0000000000000001E-4</v>
      </c>
      <c r="D90" s="5">
        <v>4.6000000000000008E-3</v>
      </c>
      <c r="E90" s="5">
        <v>1.0002000009570426</v>
      </c>
      <c r="F90" s="4">
        <v>1</v>
      </c>
      <c r="G90" s="4">
        <v>1.0000000000000002</v>
      </c>
      <c r="H90" s="4">
        <v>0.85580000000000056</v>
      </c>
      <c r="I90" s="4">
        <v>0.99999999998666511</v>
      </c>
      <c r="J90" s="4">
        <v>0.99999999999999922</v>
      </c>
      <c r="K90" s="4">
        <v>0.99999999999999989</v>
      </c>
      <c r="L90" s="4">
        <v>1.0000000000000002</v>
      </c>
      <c r="M90" s="4">
        <v>0.99999999999999978</v>
      </c>
      <c r="N90" s="4">
        <v>1</v>
      </c>
      <c r="O90" s="4">
        <v>0.99979999999999991</v>
      </c>
      <c r="P90" s="4">
        <v>0.98739999999999983</v>
      </c>
      <c r="Q90" s="4">
        <v>0.98039999999999983</v>
      </c>
      <c r="R90" s="14">
        <v>1.0000000000000002</v>
      </c>
      <c r="S90" s="4">
        <v>0.99999999999999989</v>
      </c>
      <c r="T90" s="4">
        <v>0.59519999999999995</v>
      </c>
      <c r="U90" s="14">
        <v>1</v>
      </c>
      <c r="V90" s="4">
        <v>0.99999999999999967</v>
      </c>
      <c r="W90" s="4">
        <v>0.82820000000000027</v>
      </c>
      <c r="X90" s="14">
        <v>1.0000000000000004</v>
      </c>
      <c r="Y90" s="4">
        <v>1</v>
      </c>
      <c r="Z90" s="4">
        <v>0.78140000000000009</v>
      </c>
      <c r="AA90" s="14">
        <v>1.0000000000000002</v>
      </c>
      <c r="AB90" s="4">
        <v>0.99999999999999978</v>
      </c>
      <c r="AC90" s="4">
        <v>0.88020000000000032</v>
      </c>
      <c r="AD90" s="14">
        <v>1.0000000000000002</v>
      </c>
      <c r="AE90" s="4">
        <v>1</v>
      </c>
      <c r="AF90" s="4">
        <v>1</v>
      </c>
      <c r="AG90" s="4">
        <v>0.61560000000000015</v>
      </c>
      <c r="AH90" s="4">
        <v>1</v>
      </c>
      <c r="AI90" s="4">
        <v>1</v>
      </c>
      <c r="AJ90" s="4">
        <v>0.62800000000000022</v>
      </c>
      <c r="AK90" s="4">
        <v>1</v>
      </c>
      <c r="AL90" s="4">
        <v>0.98680000000000012</v>
      </c>
      <c r="AM90" s="4">
        <v>1.0000000000000002</v>
      </c>
      <c r="AN90" s="4">
        <v>0.98160000000000003</v>
      </c>
      <c r="AO90" s="4">
        <v>1</v>
      </c>
      <c r="AP90" s="4">
        <v>1.0000000000000002</v>
      </c>
      <c r="AQ90" s="4">
        <v>0.99399999999999977</v>
      </c>
      <c r="AR90" s="4">
        <v>1.0000000000000002</v>
      </c>
      <c r="AS90" s="4">
        <v>0.95999999999999941</v>
      </c>
      <c r="AT90" s="4">
        <v>0.33859999999999996</v>
      </c>
      <c r="AU90" s="4">
        <v>0.99959999999999982</v>
      </c>
      <c r="AV90" s="4">
        <v>0.63900000000000001</v>
      </c>
      <c r="AW90" s="4">
        <v>1.0000000000000002</v>
      </c>
      <c r="AX90" s="4">
        <v>1.0000000000000002</v>
      </c>
      <c r="AY90" s="4">
        <v>1.0014000000000003</v>
      </c>
      <c r="AZ90" s="4">
        <v>1.0000000000000002</v>
      </c>
      <c r="BA90" s="4">
        <v>0.9992000000000002</v>
      </c>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row>
    <row r="91" spans="2:192" x14ac:dyDescent="0.3">
      <c r="B91">
        <v>83.5</v>
      </c>
      <c r="C91" s="5">
        <v>4.0000000000000002E-4</v>
      </c>
      <c r="D91" s="5">
        <v>4.8000000000000004E-3</v>
      </c>
      <c r="E91" s="5">
        <v>1.0002000009832142</v>
      </c>
      <c r="F91" s="4">
        <v>1</v>
      </c>
      <c r="G91" s="4">
        <v>1.0000000000000002</v>
      </c>
      <c r="H91" s="4">
        <v>0.86120000000000052</v>
      </c>
      <c r="I91" s="4">
        <v>0.99999999999434863</v>
      </c>
      <c r="J91" s="4">
        <v>0.99999999999999978</v>
      </c>
      <c r="K91" s="4">
        <v>0.99999999999999989</v>
      </c>
      <c r="L91" s="4">
        <v>1.0000000000000002</v>
      </c>
      <c r="M91" s="4">
        <v>0.99999999999999978</v>
      </c>
      <c r="N91" s="4">
        <v>1</v>
      </c>
      <c r="O91" s="4">
        <v>0.99979999999999991</v>
      </c>
      <c r="P91" s="4">
        <v>0.98799999999999988</v>
      </c>
      <c r="Q91" s="4">
        <v>0.98239999999999983</v>
      </c>
      <c r="R91" s="14">
        <v>1.0000000000000002</v>
      </c>
      <c r="S91" s="4">
        <v>0.99999999999999989</v>
      </c>
      <c r="T91" s="4">
        <v>0.60719999999999996</v>
      </c>
      <c r="U91" s="14">
        <v>1</v>
      </c>
      <c r="V91" s="4">
        <v>0.99999999999999967</v>
      </c>
      <c r="W91" s="4">
        <v>0.83560000000000023</v>
      </c>
      <c r="X91" s="14">
        <v>1.0000000000000004</v>
      </c>
      <c r="Y91" s="4">
        <v>1</v>
      </c>
      <c r="Z91" s="4">
        <v>0.78760000000000008</v>
      </c>
      <c r="AA91" s="14">
        <v>1.0000000000000002</v>
      </c>
      <c r="AB91" s="4">
        <v>0.99999999999999978</v>
      </c>
      <c r="AC91" s="4">
        <v>0.88480000000000036</v>
      </c>
      <c r="AD91" s="14">
        <v>1.0000000000000002</v>
      </c>
      <c r="AE91" s="4">
        <v>1</v>
      </c>
      <c r="AF91" s="4">
        <v>1</v>
      </c>
      <c r="AG91" s="4">
        <v>0.62460000000000016</v>
      </c>
      <c r="AH91" s="4">
        <v>1</v>
      </c>
      <c r="AI91" s="4">
        <v>1</v>
      </c>
      <c r="AJ91" s="4">
        <v>0.63840000000000019</v>
      </c>
      <c r="AK91" s="4">
        <v>1</v>
      </c>
      <c r="AL91" s="4">
        <v>0.98780000000000012</v>
      </c>
      <c r="AM91" s="4">
        <v>1.0000000000000002</v>
      </c>
      <c r="AN91" s="4">
        <v>0.98260000000000003</v>
      </c>
      <c r="AO91" s="4">
        <v>1</v>
      </c>
      <c r="AP91" s="4">
        <v>1.0000000000000002</v>
      </c>
      <c r="AQ91" s="4">
        <v>0.9947999999999998</v>
      </c>
      <c r="AR91" s="4">
        <v>1.0000000000000002</v>
      </c>
      <c r="AS91" s="4">
        <v>0.96259999999999946</v>
      </c>
      <c r="AT91" s="4">
        <v>0.34359999999999996</v>
      </c>
      <c r="AU91" s="4">
        <v>0.99959999999999982</v>
      </c>
      <c r="AV91" s="4">
        <v>0.64880000000000004</v>
      </c>
      <c r="AW91" s="4">
        <v>1.0000000000000002</v>
      </c>
      <c r="AX91" s="4">
        <v>1.0000000000000002</v>
      </c>
      <c r="AY91" s="4">
        <v>1.0014000000000003</v>
      </c>
      <c r="AZ91" s="4">
        <v>1.0000000000000002</v>
      </c>
      <c r="BA91" s="4">
        <v>0.9992000000000002</v>
      </c>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row>
    <row r="92" spans="2:192" x14ac:dyDescent="0.3">
      <c r="B92">
        <v>84.5</v>
      </c>
      <c r="C92" s="5">
        <v>6.0000000000000006E-4</v>
      </c>
      <c r="D92" s="5">
        <v>5.4000000000000003E-3</v>
      </c>
      <c r="E92" s="5">
        <v>1.0002000010093857</v>
      </c>
      <c r="F92" s="4">
        <v>1</v>
      </c>
      <c r="G92" s="4">
        <v>1.0000000000000002</v>
      </c>
      <c r="H92" s="4">
        <v>0.86620000000000053</v>
      </c>
      <c r="I92" s="4">
        <v>0.99999999999763245</v>
      </c>
      <c r="J92" s="4">
        <v>1</v>
      </c>
      <c r="K92" s="4">
        <v>0.99999999999999989</v>
      </c>
      <c r="L92" s="4">
        <v>1.0000000000000002</v>
      </c>
      <c r="M92" s="4">
        <v>0.99999999999999978</v>
      </c>
      <c r="N92" s="4">
        <v>1</v>
      </c>
      <c r="O92" s="4">
        <v>0.99979999999999991</v>
      </c>
      <c r="P92" s="4">
        <v>0.98859999999999992</v>
      </c>
      <c r="Q92" s="4">
        <v>0.98239999999999983</v>
      </c>
      <c r="R92" s="14">
        <v>1.0000000000000002</v>
      </c>
      <c r="S92" s="4">
        <v>0.99999999999999989</v>
      </c>
      <c r="T92" s="4">
        <v>0.61680000000000001</v>
      </c>
      <c r="U92" s="14">
        <v>1</v>
      </c>
      <c r="V92" s="4">
        <v>0.99999999999999967</v>
      </c>
      <c r="W92" s="4">
        <v>0.83920000000000028</v>
      </c>
      <c r="X92" s="14">
        <v>1.0000000000000004</v>
      </c>
      <c r="Y92" s="4">
        <v>1</v>
      </c>
      <c r="Z92" s="4">
        <v>0.79460000000000008</v>
      </c>
      <c r="AA92" s="14">
        <v>1.0000000000000002</v>
      </c>
      <c r="AB92" s="4">
        <v>0.99999999999999978</v>
      </c>
      <c r="AC92" s="4">
        <v>0.88880000000000037</v>
      </c>
      <c r="AD92" s="14">
        <v>1.0000000000000002</v>
      </c>
      <c r="AE92" s="4">
        <v>1</v>
      </c>
      <c r="AF92" s="4">
        <v>1</v>
      </c>
      <c r="AG92" s="4">
        <v>0.63480000000000014</v>
      </c>
      <c r="AH92" s="4">
        <v>1</v>
      </c>
      <c r="AI92" s="4">
        <v>1</v>
      </c>
      <c r="AJ92" s="4">
        <v>0.64760000000000018</v>
      </c>
      <c r="AK92" s="4">
        <v>1</v>
      </c>
      <c r="AL92" s="4">
        <v>0.98820000000000008</v>
      </c>
      <c r="AM92" s="4">
        <v>1.0000000000000002</v>
      </c>
      <c r="AN92" s="4">
        <v>0.98380000000000001</v>
      </c>
      <c r="AO92" s="4">
        <v>1</v>
      </c>
      <c r="AP92" s="4">
        <v>1.0000000000000002</v>
      </c>
      <c r="AQ92" s="4">
        <v>0.9947999999999998</v>
      </c>
      <c r="AR92" s="4">
        <v>1.0000000000000002</v>
      </c>
      <c r="AS92" s="4">
        <v>0.96359999999999946</v>
      </c>
      <c r="AT92" s="4">
        <v>0.34759999999999996</v>
      </c>
      <c r="AU92" s="4">
        <v>0.99959999999999982</v>
      </c>
      <c r="AV92" s="4">
        <v>0.65780000000000005</v>
      </c>
      <c r="AW92" s="4">
        <v>1.0000000000000002</v>
      </c>
      <c r="AX92" s="4">
        <v>1.0000000000000002</v>
      </c>
      <c r="AY92" s="4">
        <v>1.0014000000000003</v>
      </c>
      <c r="AZ92" s="4">
        <v>1.0000000000000002</v>
      </c>
      <c r="BA92" s="4">
        <v>0.9992000000000002</v>
      </c>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row>
    <row r="93" spans="2:192" x14ac:dyDescent="0.3">
      <c r="B93">
        <v>85.5</v>
      </c>
      <c r="C93" s="5">
        <v>6.0000000000000006E-4</v>
      </c>
      <c r="D93" s="5">
        <v>5.4000000000000003E-3</v>
      </c>
      <c r="E93" s="5">
        <v>1.0002000010355572</v>
      </c>
      <c r="F93" s="4">
        <v>1</v>
      </c>
      <c r="G93" s="4">
        <v>1.0000000000000002</v>
      </c>
      <c r="H93" s="4">
        <v>0.87080000000000057</v>
      </c>
      <c r="I93" s="4">
        <v>0.99999999999901934</v>
      </c>
      <c r="J93" s="4">
        <v>1</v>
      </c>
      <c r="K93" s="4">
        <v>0.99999999999999989</v>
      </c>
      <c r="L93" s="4">
        <v>1.0000000000000002</v>
      </c>
      <c r="M93" s="4">
        <v>0.99999999999999978</v>
      </c>
      <c r="N93" s="4">
        <v>1</v>
      </c>
      <c r="O93" s="4">
        <v>0.99979999999999991</v>
      </c>
      <c r="P93" s="4">
        <v>0.98919999999999997</v>
      </c>
      <c r="Q93" s="4">
        <v>0.98339999999999983</v>
      </c>
      <c r="R93" s="14">
        <v>1.0000000000000002</v>
      </c>
      <c r="S93" s="4">
        <v>0.99999999999999989</v>
      </c>
      <c r="T93" s="4">
        <v>0.625</v>
      </c>
      <c r="U93" s="14">
        <v>1</v>
      </c>
      <c r="V93" s="4">
        <v>0.99999999999999967</v>
      </c>
      <c r="W93" s="4">
        <v>0.84580000000000033</v>
      </c>
      <c r="X93" s="14">
        <v>1.0000000000000004</v>
      </c>
      <c r="Y93" s="4">
        <v>1</v>
      </c>
      <c r="Z93" s="4">
        <v>0.80040000000000011</v>
      </c>
      <c r="AA93" s="14">
        <v>1.0000000000000002</v>
      </c>
      <c r="AB93" s="4">
        <v>0.99999999999999978</v>
      </c>
      <c r="AC93" s="4">
        <v>0.89140000000000041</v>
      </c>
      <c r="AD93" s="14">
        <v>1.0000000000000002</v>
      </c>
      <c r="AE93" s="4">
        <v>1</v>
      </c>
      <c r="AF93" s="4">
        <v>1</v>
      </c>
      <c r="AG93" s="4">
        <v>0.64400000000000013</v>
      </c>
      <c r="AH93" s="4">
        <v>1</v>
      </c>
      <c r="AI93" s="4">
        <v>1</v>
      </c>
      <c r="AJ93" s="4">
        <v>0.65720000000000023</v>
      </c>
      <c r="AK93" s="4">
        <v>1</v>
      </c>
      <c r="AL93" s="4">
        <v>0.98860000000000003</v>
      </c>
      <c r="AM93" s="4">
        <v>1.0000000000000002</v>
      </c>
      <c r="AN93" s="4">
        <v>0.98440000000000005</v>
      </c>
      <c r="AO93" s="4">
        <v>1</v>
      </c>
      <c r="AP93" s="4">
        <v>1.0000000000000002</v>
      </c>
      <c r="AQ93" s="4">
        <v>0.9947999999999998</v>
      </c>
      <c r="AR93" s="4">
        <v>1.0000000000000002</v>
      </c>
      <c r="AS93" s="4">
        <v>0.96459999999999946</v>
      </c>
      <c r="AT93" s="4">
        <v>0.35359999999999997</v>
      </c>
      <c r="AU93" s="4">
        <v>0.99959999999999982</v>
      </c>
      <c r="AV93" s="4">
        <v>0.6654000000000001</v>
      </c>
      <c r="AW93" s="4">
        <v>1.0000000000000002</v>
      </c>
      <c r="AX93" s="4">
        <v>1.0000000000000002</v>
      </c>
      <c r="AY93" s="4">
        <v>1.0014000000000003</v>
      </c>
      <c r="AZ93" s="4">
        <v>1.0000000000000002</v>
      </c>
      <c r="BA93" s="4">
        <v>0.9992000000000002</v>
      </c>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row>
    <row r="94" spans="2:192" x14ac:dyDescent="0.3">
      <c r="B94">
        <v>86.5</v>
      </c>
      <c r="C94" s="5">
        <v>6.0000000000000006E-4</v>
      </c>
      <c r="D94" s="5">
        <v>5.8000000000000005E-3</v>
      </c>
      <c r="E94" s="5">
        <v>1.0002000010617287</v>
      </c>
      <c r="F94" s="4">
        <v>1</v>
      </c>
      <c r="G94" s="4">
        <v>1.0000000000000002</v>
      </c>
      <c r="H94" s="4">
        <v>0.87540000000000062</v>
      </c>
      <c r="I94" s="4">
        <v>0.99999999999959832</v>
      </c>
      <c r="J94" s="4">
        <v>1</v>
      </c>
      <c r="K94" s="4">
        <v>0.99999999999999989</v>
      </c>
      <c r="L94" s="4">
        <v>1.0000000000000002</v>
      </c>
      <c r="M94" s="4">
        <v>0.99999999999999978</v>
      </c>
      <c r="N94" s="4">
        <v>1</v>
      </c>
      <c r="O94" s="4">
        <v>0.99979999999999991</v>
      </c>
      <c r="P94" s="4">
        <v>0.98980000000000001</v>
      </c>
      <c r="Q94" s="4">
        <v>0.98359999999999981</v>
      </c>
      <c r="R94" s="14">
        <v>1.0000000000000002</v>
      </c>
      <c r="S94" s="4">
        <v>0.99999999999999989</v>
      </c>
      <c r="T94" s="4">
        <v>0.63560000000000005</v>
      </c>
      <c r="U94" s="14">
        <v>1</v>
      </c>
      <c r="V94" s="4">
        <v>0.99999999999999967</v>
      </c>
      <c r="W94" s="4">
        <v>0.85240000000000038</v>
      </c>
      <c r="X94" s="14">
        <v>1.0000000000000004</v>
      </c>
      <c r="Y94" s="4">
        <v>1</v>
      </c>
      <c r="Z94" s="4">
        <v>0.8076000000000001</v>
      </c>
      <c r="AA94" s="14">
        <v>1.0000000000000002</v>
      </c>
      <c r="AB94" s="4">
        <v>0.99999999999999978</v>
      </c>
      <c r="AC94" s="4">
        <v>0.89440000000000042</v>
      </c>
      <c r="AD94" s="14">
        <v>1.0000000000000002</v>
      </c>
      <c r="AE94" s="4">
        <v>1</v>
      </c>
      <c r="AF94" s="4">
        <v>1</v>
      </c>
      <c r="AG94" s="4">
        <v>0.65140000000000009</v>
      </c>
      <c r="AH94" s="4">
        <v>1</v>
      </c>
      <c r="AI94" s="4">
        <v>1</v>
      </c>
      <c r="AJ94" s="4">
        <v>0.66520000000000024</v>
      </c>
      <c r="AK94" s="4">
        <v>1</v>
      </c>
      <c r="AL94" s="4">
        <v>0.98920000000000008</v>
      </c>
      <c r="AM94" s="4">
        <v>1.0000000000000002</v>
      </c>
      <c r="AN94" s="4">
        <v>0.98460000000000003</v>
      </c>
      <c r="AO94" s="4">
        <v>1</v>
      </c>
      <c r="AP94" s="4">
        <v>1.0000000000000002</v>
      </c>
      <c r="AQ94" s="4">
        <v>0.99519999999999975</v>
      </c>
      <c r="AR94" s="4">
        <v>1.0000000000000002</v>
      </c>
      <c r="AS94" s="4">
        <v>0.96639999999999948</v>
      </c>
      <c r="AT94" s="4">
        <v>0.35919999999999996</v>
      </c>
      <c r="AU94" s="4">
        <v>0.99999999999999978</v>
      </c>
      <c r="AV94" s="4">
        <v>0.67480000000000007</v>
      </c>
      <c r="AW94" s="4">
        <v>1.0000000000000002</v>
      </c>
      <c r="AX94" s="4">
        <v>1.0000000000000002</v>
      </c>
      <c r="AY94" s="4">
        <v>1.0014000000000003</v>
      </c>
      <c r="AZ94" s="4">
        <v>1.0000000000000002</v>
      </c>
      <c r="BA94" s="4">
        <v>0.9992000000000002</v>
      </c>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row>
    <row r="95" spans="2:192" x14ac:dyDescent="0.3">
      <c r="B95">
        <v>87.5</v>
      </c>
      <c r="C95" s="5">
        <v>6.0000000000000006E-4</v>
      </c>
      <c r="D95" s="5">
        <v>6.4000000000000003E-3</v>
      </c>
      <c r="E95" s="5">
        <v>1.0002000010879002</v>
      </c>
      <c r="F95" s="4">
        <v>1</v>
      </c>
      <c r="G95" s="4">
        <v>1.0000000000000002</v>
      </c>
      <c r="H95" s="4">
        <v>0.88020000000000065</v>
      </c>
      <c r="I95" s="4">
        <v>0.99999999999983724</v>
      </c>
      <c r="J95" s="4">
        <v>1</v>
      </c>
      <c r="K95" s="4">
        <v>0.99999999999999989</v>
      </c>
      <c r="L95" s="4">
        <v>1.0000000000000002</v>
      </c>
      <c r="M95" s="4">
        <v>0.99999999999999978</v>
      </c>
      <c r="N95" s="4">
        <v>1</v>
      </c>
      <c r="O95" s="4">
        <v>0.99979999999999991</v>
      </c>
      <c r="P95" s="4">
        <v>0.98980000000000001</v>
      </c>
      <c r="Q95" s="4">
        <v>0.98399999999999976</v>
      </c>
      <c r="R95" s="14">
        <v>1.0000000000000002</v>
      </c>
      <c r="S95" s="4">
        <v>0.99999999999999989</v>
      </c>
      <c r="T95" s="4">
        <v>0.64360000000000006</v>
      </c>
      <c r="U95" s="14">
        <v>1</v>
      </c>
      <c r="V95" s="4">
        <v>0.99999999999999967</v>
      </c>
      <c r="W95" s="4">
        <v>0.85840000000000038</v>
      </c>
      <c r="X95" s="14">
        <v>1.0000000000000004</v>
      </c>
      <c r="Y95" s="4">
        <v>1</v>
      </c>
      <c r="Z95" s="4">
        <v>0.81420000000000015</v>
      </c>
      <c r="AA95" s="14">
        <v>1.0000000000000002</v>
      </c>
      <c r="AB95" s="4">
        <v>0.99999999999999978</v>
      </c>
      <c r="AC95" s="4">
        <v>0.90120000000000045</v>
      </c>
      <c r="AD95" s="14">
        <v>1.0000000000000002</v>
      </c>
      <c r="AE95" s="4">
        <v>1</v>
      </c>
      <c r="AF95" s="4">
        <v>1</v>
      </c>
      <c r="AG95" s="4">
        <v>0.6594000000000001</v>
      </c>
      <c r="AH95" s="4">
        <v>1</v>
      </c>
      <c r="AI95" s="4">
        <v>1</v>
      </c>
      <c r="AJ95" s="4">
        <v>0.67280000000000029</v>
      </c>
      <c r="AK95" s="4">
        <v>1</v>
      </c>
      <c r="AL95" s="4">
        <v>0.98980000000000012</v>
      </c>
      <c r="AM95" s="4">
        <v>1.0000000000000002</v>
      </c>
      <c r="AN95" s="4">
        <v>0.98499999999999999</v>
      </c>
      <c r="AO95" s="4">
        <v>1</v>
      </c>
      <c r="AP95" s="4">
        <v>1.0000000000000002</v>
      </c>
      <c r="AQ95" s="4">
        <v>0.99539999999999973</v>
      </c>
      <c r="AR95" s="4">
        <v>1.0000000000000002</v>
      </c>
      <c r="AS95" s="4">
        <v>0.96819999999999951</v>
      </c>
      <c r="AT95" s="4">
        <v>0.36619999999999997</v>
      </c>
      <c r="AU95" s="4">
        <v>0.99999999999999978</v>
      </c>
      <c r="AV95" s="4">
        <v>0.6826000000000001</v>
      </c>
      <c r="AW95" s="4">
        <v>1.0000000000000002</v>
      </c>
      <c r="AX95" s="4">
        <v>1.0000000000000002</v>
      </c>
      <c r="AY95" s="4">
        <v>1.0014000000000003</v>
      </c>
      <c r="AZ95" s="4">
        <v>1.0000000000000002</v>
      </c>
      <c r="BA95" s="4">
        <v>0.9992000000000002</v>
      </c>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row>
    <row r="96" spans="2:192" x14ac:dyDescent="0.3">
      <c r="B96">
        <v>88.5</v>
      </c>
      <c r="C96" s="5">
        <v>6.0000000000000006E-4</v>
      </c>
      <c r="D96" s="5">
        <v>6.8000000000000005E-3</v>
      </c>
      <c r="E96" s="5">
        <v>1.0002000011140717</v>
      </c>
      <c r="F96" s="4">
        <v>1</v>
      </c>
      <c r="G96" s="4">
        <v>1.0000000000000002</v>
      </c>
      <c r="H96" s="4">
        <v>0.88620000000000065</v>
      </c>
      <c r="I96" s="4">
        <v>0.99999999999993472</v>
      </c>
      <c r="J96" s="4">
        <v>1</v>
      </c>
      <c r="K96" s="4">
        <v>0.99999999999999989</v>
      </c>
      <c r="L96" s="4">
        <v>1.0000000000000002</v>
      </c>
      <c r="M96" s="4">
        <v>0.99999999999999978</v>
      </c>
      <c r="N96" s="4">
        <v>1</v>
      </c>
      <c r="O96" s="4">
        <v>0.99979999999999991</v>
      </c>
      <c r="P96" s="4">
        <v>0.99119999999999997</v>
      </c>
      <c r="Q96" s="4">
        <v>0.98519999999999974</v>
      </c>
      <c r="R96" s="14">
        <v>1.0000000000000002</v>
      </c>
      <c r="S96" s="4">
        <v>0.99999999999999989</v>
      </c>
      <c r="T96" s="4">
        <v>0.65100000000000002</v>
      </c>
      <c r="U96" s="14">
        <v>1</v>
      </c>
      <c r="V96" s="4">
        <v>0.99999999999999967</v>
      </c>
      <c r="W96" s="4">
        <v>0.86320000000000041</v>
      </c>
      <c r="X96" s="14">
        <v>1.0000000000000004</v>
      </c>
      <c r="Y96" s="4">
        <v>1</v>
      </c>
      <c r="Z96" s="4">
        <v>0.82100000000000017</v>
      </c>
      <c r="AA96" s="14">
        <v>1.0000000000000002</v>
      </c>
      <c r="AB96" s="4">
        <v>0.99999999999999978</v>
      </c>
      <c r="AC96" s="4">
        <v>0.90680000000000049</v>
      </c>
      <c r="AD96" s="14">
        <v>1.0000000000000002</v>
      </c>
      <c r="AE96" s="4">
        <v>1</v>
      </c>
      <c r="AF96" s="4">
        <v>1</v>
      </c>
      <c r="AG96" s="4">
        <v>0.66700000000000015</v>
      </c>
      <c r="AH96" s="4">
        <v>1</v>
      </c>
      <c r="AI96" s="4">
        <v>1</v>
      </c>
      <c r="AJ96" s="4">
        <v>0.68020000000000025</v>
      </c>
      <c r="AK96" s="4">
        <v>1</v>
      </c>
      <c r="AL96" s="4">
        <v>0.9900000000000001</v>
      </c>
      <c r="AM96" s="4">
        <v>1.0000000000000002</v>
      </c>
      <c r="AN96" s="4">
        <v>0.98639999999999994</v>
      </c>
      <c r="AO96" s="4">
        <v>1</v>
      </c>
      <c r="AP96" s="4">
        <v>1.0000000000000002</v>
      </c>
      <c r="AQ96" s="4">
        <v>0.99559999999999971</v>
      </c>
      <c r="AR96" s="4">
        <v>1.0000000000000002</v>
      </c>
      <c r="AS96" s="4">
        <v>0.96939999999999948</v>
      </c>
      <c r="AT96" s="4">
        <v>0.37</v>
      </c>
      <c r="AU96" s="4">
        <v>0.99999999999999978</v>
      </c>
      <c r="AV96" s="4">
        <v>0.69360000000000011</v>
      </c>
      <c r="AW96" s="4">
        <v>1.0000000000000002</v>
      </c>
      <c r="AX96" s="4">
        <v>1.0000000000000002</v>
      </c>
      <c r="AY96" s="4">
        <v>1.0014000000000003</v>
      </c>
      <c r="AZ96" s="4">
        <v>1.0000000000000002</v>
      </c>
      <c r="BA96" s="4">
        <v>0.9992000000000002</v>
      </c>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row>
    <row r="97" spans="2:192" x14ac:dyDescent="0.3">
      <c r="B97">
        <v>89.5</v>
      </c>
      <c r="C97" s="5">
        <v>6.0000000000000006E-4</v>
      </c>
      <c r="D97" s="5">
        <v>7.0000000000000001E-3</v>
      </c>
      <c r="E97" s="5">
        <v>1.0002000011402432</v>
      </c>
      <c r="F97" s="4">
        <v>1</v>
      </c>
      <c r="G97" s="4">
        <v>1.0000000000000002</v>
      </c>
      <c r="H97" s="4">
        <v>0.89040000000000064</v>
      </c>
      <c r="I97" s="4">
        <v>0.99999999999997402</v>
      </c>
      <c r="J97" s="4">
        <v>1</v>
      </c>
      <c r="K97" s="4">
        <v>0.99999999999999989</v>
      </c>
      <c r="L97" s="4">
        <v>1.0000000000000002</v>
      </c>
      <c r="M97" s="4">
        <v>0.99999999999999978</v>
      </c>
      <c r="N97" s="4">
        <v>1</v>
      </c>
      <c r="O97" s="4">
        <v>0.99979999999999991</v>
      </c>
      <c r="P97" s="4">
        <v>0.99239999999999995</v>
      </c>
      <c r="Q97" s="4">
        <v>0.98579999999999979</v>
      </c>
      <c r="R97" s="14">
        <v>1.0000000000000002</v>
      </c>
      <c r="S97" s="4">
        <v>0.99999999999999989</v>
      </c>
      <c r="T97" s="4">
        <v>0.66280000000000006</v>
      </c>
      <c r="U97" s="14">
        <v>1</v>
      </c>
      <c r="V97" s="4">
        <v>0.99999999999999967</v>
      </c>
      <c r="W97" s="4">
        <v>0.86780000000000046</v>
      </c>
      <c r="X97" s="14">
        <v>1.0000000000000004</v>
      </c>
      <c r="Y97" s="4">
        <v>1</v>
      </c>
      <c r="Z97" s="4">
        <v>0.8268000000000002</v>
      </c>
      <c r="AA97" s="14">
        <v>1.0000000000000002</v>
      </c>
      <c r="AB97" s="4">
        <v>0.99999999999999978</v>
      </c>
      <c r="AC97" s="4">
        <v>0.9108000000000005</v>
      </c>
      <c r="AD97" s="14">
        <v>1.0000000000000002</v>
      </c>
      <c r="AE97" s="4">
        <v>1</v>
      </c>
      <c r="AF97" s="4">
        <v>1</v>
      </c>
      <c r="AG97" s="4">
        <v>0.67500000000000016</v>
      </c>
      <c r="AH97" s="4">
        <v>1</v>
      </c>
      <c r="AI97" s="4">
        <v>1</v>
      </c>
      <c r="AJ97" s="4">
        <v>0.6888000000000003</v>
      </c>
      <c r="AK97" s="4">
        <v>1</v>
      </c>
      <c r="AL97" s="4">
        <v>0.99140000000000006</v>
      </c>
      <c r="AM97" s="4">
        <v>1.0000000000000002</v>
      </c>
      <c r="AN97" s="4">
        <v>0.9867999999999999</v>
      </c>
      <c r="AO97" s="4">
        <v>1</v>
      </c>
      <c r="AP97" s="4">
        <v>1.0000000000000002</v>
      </c>
      <c r="AQ97" s="4">
        <v>0.99559999999999971</v>
      </c>
      <c r="AR97" s="4">
        <v>1.0000000000000002</v>
      </c>
      <c r="AS97" s="4">
        <v>0.96979999999999944</v>
      </c>
      <c r="AT97" s="4">
        <v>0.37359999999999999</v>
      </c>
      <c r="AU97" s="4">
        <v>0.99999999999999978</v>
      </c>
      <c r="AV97" s="4">
        <v>0.70260000000000011</v>
      </c>
      <c r="AW97" s="4">
        <v>1.0000000000000002</v>
      </c>
      <c r="AX97" s="4">
        <v>1.0000000000000002</v>
      </c>
      <c r="AY97" s="4">
        <v>1.0014000000000003</v>
      </c>
      <c r="AZ97" s="4">
        <v>1.0000000000000002</v>
      </c>
      <c r="BA97" s="4">
        <v>0.9992000000000002</v>
      </c>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row>
    <row r="98" spans="2:192" x14ac:dyDescent="0.3">
      <c r="B98">
        <v>90.5</v>
      </c>
      <c r="C98" s="5">
        <v>6.0000000000000006E-4</v>
      </c>
      <c r="D98" s="5">
        <v>7.6E-3</v>
      </c>
      <c r="E98" s="5">
        <v>1.0002000011664147</v>
      </c>
      <c r="F98" s="4">
        <v>1</v>
      </c>
      <c r="G98" s="4">
        <v>1.0000000000000002</v>
      </c>
      <c r="H98" s="4">
        <v>0.89480000000000059</v>
      </c>
      <c r="I98" s="4">
        <v>0.99999999999998967</v>
      </c>
      <c r="J98" s="4">
        <v>1</v>
      </c>
      <c r="K98" s="4">
        <v>0.99999999999999989</v>
      </c>
      <c r="L98" s="4">
        <v>1.0000000000000002</v>
      </c>
      <c r="M98" s="4">
        <v>0.99999999999999978</v>
      </c>
      <c r="N98" s="4">
        <v>1</v>
      </c>
      <c r="O98" s="4">
        <v>0.99979999999999991</v>
      </c>
      <c r="P98" s="4">
        <v>0.99339999999999995</v>
      </c>
      <c r="Q98" s="4">
        <v>0.98659999999999981</v>
      </c>
      <c r="R98" s="14">
        <v>1.0000000000000002</v>
      </c>
      <c r="S98" s="4">
        <v>0.99999999999999989</v>
      </c>
      <c r="T98" s="4">
        <v>0.6674000000000001</v>
      </c>
      <c r="U98" s="14">
        <v>1</v>
      </c>
      <c r="V98" s="4">
        <v>0.99999999999999967</v>
      </c>
      <c r="W98" s="4">
        <v>0.87240000000000051</v>
      </c>
      <c r="X98" s="14">
        <v>1.0000000000000004</v>
      </c>
      <c r="Y98" s="4">
        <v>1</v>
      </c>
      <c r="Z98" s="4">
        <v>0.83220000000000016</v>
      </c>
      <c r="AA98" s="14">
        <v>1.0000000000000002</v>
      </c>
      <c r="AB98" s="4">
        <v>0.99999999999999978</v>
      </c>
      <c r="AC98" s="4">
        <v>0.9138000000000005</v>
      </c>
      <c r="AD98" s="14">
        <v>1.0000000000000002</v>
      </c>
      <c r="AE98" s="4">
        <v>1</v>
      </c>
      <c r="AF98" s="4">
        <v>1</v>
      </c>
      <c r="AG98" s="4">
        <v>0.68380000000000019</v>
      </c>
      <c r="AH98" s="4">
        <v>1</v>
      </c>
      <c r="AI98" s="4">
        <v>1</v>
      </c>
      <c r="AJ98" s="4">
        <v>0.70040000000000036</v>
      </c>
      <c r="AK98" s="4">
        <v>1</v>
      </c>
      <c r="AL98" s="4">
        <v>0.99180000000000001</v>
      </c>
      <c r="AM98" s="4">
        <v>1.0000000000000002</v>
      </c>
      <c r="AN98" s="4">
        <v>0.98839999999999995</v>
      </c>
      <c r="AO98" s="4">
        <v>1</v>
      </c>
      <c r="AP98" s="4">
        <v>1.0000000000000002</v>
      </c>
      <c r="AQ98" s="4">
        <v>0.99559999999999971</v>
      </c>
      <c r="AR98" s="4">
        <v>1.0000000000000002</v>
      </c>
      <c r="AS98" s="4">
        <v>0.97139999999999949</v>
      </c>
      <c r="AT98" s="4">
        <v>0.37840000000000001</v>
      </c>
      <c r="AU98" s="4">
        <v>0.99999999999999978</v>
      </c>
      <c r="AV98" s="4">
        <v>0.71100000000000008</v>
      </c>
      <c r="AW98" s="4">
        <v>1.0000000000000002</v>
      </c>
      <c r="AX98" s="4">
        <v>1.0000000000000002</v>
      </c>
      <c r="AY98" s="4">
        <v>1.0014000000000003</v>
      </c>
      <c r="AZ98" s="4">
        <v>1.0000000000000002</v>
      </c>
      <c r="BA98" s="4">
        <v>0.9992000000000002</v>
      </c>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row>
    <row r="99" spans="2:192" x14ac:dyDescent="0.3">
      <c r="B99">
        <v>91.5</v>
      </c>
      <c r="C99" s="5">
        <v>6.0000000000000006E-4</v>
      </c>
      <c r="D99" s="5">
        <v>7.6E-3</v>
      </c>
      <c r="E99" s="5">
        <v>1.0002000011925862</v>
      </c>
      <c r="F99" s="4">
        <v>1</v>
      </c>
      <c r="G99" s="4">
        <v>1.0000000000000002</v>
      </c>
      <c r="H99" s="4">
        <v>0.89900000000000058</v>
      </c>
      <c r="I99" s="4">
        <v>0.99999999999999589</v>
      </c>
      <c r="J99" s="4">
        <v>1</v>
      </c>
      <c r="K99" s="4">
        <v>0.99999999999999989</v>
      </c>
      <c r="L99" s="4">
        <v>1.0000000000000002</v>
      </c>
      <c r="M99" s="4">
        <v>0.99999999999999978</v>
      </c>
      <c r="N99" s="4">
        <v>1</v>
      </c>
      <c r="O99" s="4">
        <v>0.99979999999999991</v>
      </c>
      <c r="P99" s="4">
        <v>0.99399999999999999</v>
      </c>
      <c r="Q99" s="4">
        <v>0.98659999999999981</v>
      </c>
      <c r="R99" s="14">
        <v>1.0000000000000002</v>
      </c>
      <c r="S99" s="4">
        <v>0.99999999999999989</v>
      </c>
      <c r="T99" s="4">
        <v>0.67340000000000011</v>
      </c>
      <c r="U99" s="14">
        <v>1</v>
      </c>
      <c r="V99" s="4">
        <v>0.99999999999999967</v>
      </c>
      <c r="W99" s="4">
        <v>0.87660000000000049</v>
      </c>
      <c r="X99" s="14">
        <v>1.0000000000000004</v>
      </c>
      <c r="Y99" s="4">
        <v>1</v>
      </c>
      <c r="Z99" s="4">
        <v>0.83780000000000021</v>
      </c>
      <c r="AA99" s="14">
        <v>1.0000000000000002</v>
      </c>
      <c r="AB99" s="4">
        <v>0.99999999999999978</v>
      </c>
      <c r="AC99" s="4">
        <v>0.91760000000000053</v>
      </c>
      <c r="AD99" s="14">
        <v>1.0000000000000002</v>
      </c>
      <c r="AE99" s="4">
        <v>1</v>
      </c>
      <c r="AF99" s="4">
        <v>1</v>
      </c>
      <c r="AG99" s="4">
        <v>0.69400000000000017</v>
      </c>
      <c r="AH99" s="4">
        <v>1</v>
      </c>
      <c r="AI99" s="4">
        <v>1</v>
      </c>
      <c r="AJ99" s="4">
        <v>0.70680000000000032</v>
      </c>
      <c r="AK99" s="4">
        <v>1</v>
      </c>
      <c r="AL99" s="4">
        <v>0.99219999999999997</v>
      </c>
      <c r="AM99" s="4">
        <v>1.0000000000000002</v>
      </c>
      <c r="AN99" s="4">
        <v>0.98839999999999995</v>
      </c>
      <c r="AO99" s="4">
        <v>1</v>
      </c>
      <c r="AP99" s="4">
        <v>1.0000000000000002</v>
      </c>
      <c r="AQ99" s="4">
        <v>0.99559999999999971</v>
      </c>
      <c r="AR99" s="4">
        <v>1.0000000000000002</v>
      </c>
      <c r="AS99" s="4">
        <v>0.97259999999999946</v>
      </c>
      <c r="AT99" s="4">
        <v>0.3836</v>
      </c>
      <c r="AU99" s="4">
        <v>0.99999999999999978</v>
      </c>
      <c r="AV99" s="4">
        <v>0.71980000000000011</v>
      </c>
      <c r="AW99" s="4">
        <v>1.0000000000000002</v>
      </c>
      <c r="AX99" s="4">
        <v>1.0000000000000002</v>
      </c>
      <c r="AY99" s="4">
        <v>1.0014000000000003</v>
      </c>
      <c r="AZ99" s="4">
        <v>1.0000000000000002</v>
      </c>
      <c r="BA99" s="4">
        <v>0.9992000000000002</v>
      </c>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row>
    <row r="100" spans="2:192" x14ac:dyDescent="0.3">
      <c r="B100">
        <v>92.5</v>
      </c>
      <c r="C100" s="5">
        <v>6.0000000000000006E-4</v>
      </c>
      <c r="D100" s="5">
        <v>8.9999999999999993E-3</v>
      </c>
      <c r="E100" s="5">
        <v>1.0002000012187577</v>
      </c>
      <c r="F100" s="4">
        <v>1</v>
      </c>
      <c r="G100" s="4">
        <v>1.0000000000000002</v>
      </c>
      <c r="H100" s="4">
        <v>0.90560000000000063</v>
      </c>
      <c r="I100" s="4">
        <v>0.99999999999999833</v>
      </c>
      <c r="J100" s="4">
        <v>1</v>
      </c>
      <c r="K100" s="4">
        <v>0.99999999999999989</v>
      </c>
      <c r="L100" s="4">
        <v>1.0000000000000002</v>
      </c>
      <c r="M100" s="4">
        <v>0.99999999999999978</v>
      </c>
      <c r="N100" s="4">
        <v>1</v>
      </c>
      <c r="O100" s="4">
        <v>0.99979999999999991</v>
      </c>
      <c r="P100" s="4">
        <v>0.99439999999999995</v>
      </c>
      <c r="Q100" s="4">
        <v>0.98699999999999977</v>
      </c>
      <c r="R100" s="14">
        <v>1.0000000000000002</v>
      </c>
      <c r="S100" s="4">
        <v>0.99999999999999989</v>
      </c>
      <c r="T100" s="4">
        <v>0.67880000000000007</v>
      </c>
      <c r="U100" s="14">
        <v>1</v>
      </c>
      <c r="V100" s="4">
        <v>0.99999999999999967</v>
      </c>
      <c r="W100" s="4">
        <v>0.88060000000000049</v>
      </c>
      <c r="X100" s="14">
        <v>1.0000000000000004</v>
      </c>
      <c r="Y100" s="4">
        <v>1</v>
      </c>
      <c r="Z100" s="4">
        <v>0.84240000000000026</v>
      </c>
      <c r="AA100" s="14">
        <v>1.0000000000000002</v>
      </c>
      <c r="AB100" s="4">
        <v>0.99999999999999978</v>
      </c>
      <c r="AC100" s="4">
        <v>0.92020000000000057</v>
      </c>
      <c r="AD100" s="14">
        <v>1.0000000000000002</v>
      </c>
      <c r="AE100" s="4">
        <v>1</v>
      </c>
      <c r="AF100" s="4">
        <v>1</v>
      </c>
      <c r="AG100" s="4">
        <v>0.70420000000000016</v>
      </c>
      <c r="AH100" s="4">
        <v>1</v>
      </c>
      <c r="AI100" s="4">
        <v>1</v>
      </c>
      <c r="AJ100" s="4">
        <v>0.71620000000000028</v>
      </c>
      <c r="AK100" s="4">
        <v>1</v>
      </c>
      <c r="AL100" s="4">
        <v>0.99219999999999997</v>
      </c>
      <c r="AM100" s="4">
        <v>1.0000000000000002</v>
      </c>
      <c r="AN100" s="4">
        <v>0.98959999999999992</v>
      </c>
      <c r="AO100" s="4">
        <v>1</v>
      </c>
      <c r="AP100" s="4">
        <v>1.0000000000000002</v>
      </c>
      <c r="AQ100" s="4">
        <v>0.99579999999999969</v>
      </c>
      <c r="AR100" s="4">
        <v>1.0000000000000002</v>
      </c>
      <c r="AS100" s="4">
        <v>0.97419999999999951</v>
      </c>
      <c r="AT100" s="4">
        <v>0.38740000000000002</v>
      </c>
      <c r="AU100" s="4">
        <v>0.99999999999999978</v>
      </c>
      <c r="AV100" s="4">
        <v>0.72780000000000011</v>
      </c>
      <c r="AW100" s="4">
        <v>1.0000000000000002</v>
      </c>
      <c r="AX100" s="4">
        <v>1.0000000000000002</v>
      </c>
      <c r="AY100" s="4">
        <v>1.0014000000000003</v>
      </c>
      <c r="AZ100" s="4">
        <v>1.0000000000000002</v>
      </c>
      <c r="BA100" s="4">
        <v>0.9992000000000002</v>
      </c>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row>
    <row r="101" spans="2:192" x14ac:dyDescent="0.3">
      <c r="B101">
        <v>93.5</v>
      </c>
      <c r="C101" s="5">
        <v>6.0000000000000006E-4</v>
      </c>
      <c r="D101" s="5">
        <v>9.3999999999999986E-3</v>
      </c>
      <c r="E101" s="5">
        <v>1.0002000012449292</v>
      </c>
      <c r="F101" s="4">
        <v>1</v>
      </c>
      <c r="G101" s="4">
        <v>1.0000000000000002</v>
      </c>
      <c r="H101" s="4">
        <v>0.90980000000000061</v>
      </c>
      <c r="I101" s="4">
        <v>0.99999999999999922</v>
      </c>
      <c r="J101" s="4">
        <v>1</v>
      </c>
      <c r="K101" s="4">
        <v>0.99999999999999989</v>
      </c>
      <c r="L101" s="4">
        <v>1.0000000000000002</v>
      </c>
      <c r="M101" s="4">
        <v>0.99999999999999978</v>
      </c>
      <c r="N101" s="4">
        <v>1</v>
      </c>
      <c r="O101" s="4">
        <v>0.99979999999999991</v>
      </c>
      <c r="P101" s="4">
        <v>0.995</v>
      </c>
      <c r="Q101" s="4">
        <v>0.98739999999999972</v>
      </c>
      <c r="R101" s="14">
        <v>1.0000000000000002</v>
      </c>
      <c r="S101" s="4">
        <v>0.99999999999999989</v>
      </c>
      <c r="T101" s="4">
        <v>0.68580000000000008</v>
      </c>
      <c r="U101" s="14">
        <v>1</v>
      </c>
      <c r="V101" s="4">
        <v>0.99999999999999967</v>
      </c>
      <c r="W101" s="4">
        <v>0.88580000000000048</v>
      </c>
      <c r="X101" s="14">
        <v>1.0000000000000004</v>
      </c>
      <c r="Y101" s="4">
        <v>1</v>
      </c>
      <c r="Z101" s="4">
        <v>0.84680000000000022</v>
      </c>
      <c r="AA101" s="14">
        <v>1.0000000000000002</v>
      </c>
      <c r="AB101" s="4">
        <v>0.99999999999999978</v>
      </c>
      <c r="AC101" s="4">
        <v>0.92180000000000062</v>
      </c>
      <c r="AD101" s="14">
        <v>1.0000000000000002</v>
      </c>
      <c r="AE101" s="4">
        <v>1</v>
      </c>
      <c r="AF101" s="4">
        <v>1</v>
      </c>
      <c r="AG101" s="4">
        <v>0.71100000000000019</v>
      </c>
      <c r="AH101" s="4">
        <v>1</v>
      </c>
      <c r="AI101" s="4">
        <v>1</v>
      </c>
      <c r="AJ101" s="4">
        <v>0.72580000000000033</v>
      </c>
      <c r="AK101" s="4">
        <v>1</v>
      </c>
      <c r="AL101" s="4">
        <v>0.99259999999999993</v>
      </c>
      <c r="AM101" s="4">
        <v>1.0000000000000002</v>
      </c>
      <c r="AN101" s="4">
        <v>0.9897999999999999</v>
      </c>
      <c r="AO101" s="4">
        <v>1</v>
      </c>
      <c r="AP101" s="4">
        <v>1.0000000000000002</v>
      </c>
      <c r="AQ101" s="4">
        <v>0.99579999999999969</v>
      </c>
      <c r="AR101" s="4">
        <v>1.0000000000000002</v>
      </c>
      <c r="AS101" s="4">
        <v>0.97619999999999951</v>
      </c>
      <c r="AT101" s="4">
        <v>0.39360000000000001</v>
      </c>
      <c r="AU101" s="4">
        <v>0.99999999999999978</v>
      </c>
      <c r="AV101" s="4">
        <v>0.73780000000000012</v>
      </c>
      <c r="AW101" s="4">
        <v>1.0000000000000002</v>
      </c>
      <c r="AX101" s="4">
        <v>1.0000000000000002</v>
      </c>
      <c r="AY101" s="4">
        <v>1.0014000000000003</v>
      </c>
      <c r="AZ101" s="4">
        <v>1.0000000000000002</v>
      </c>
      <c r="BA101" s="4">
        <v>0.9992000000000002</v>
      </c>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row>
    <row r="102" spans="2:192" x14ac:dyDescent="0.3">
      <c r="B102">
        <v>94.5</v>
      </c>
      <c r="C102" s="5">
        <v>8.0000000000000004E-4</v>
      </c>
      <c r="D102" s="5">
        <v>9.3999999999999986E-3</v>
      </c>
      <c r="E102" s="5">
        <v>1.0002000012711008</v>
      </c>
      <c r="F102" s="4">
        <v>1</v>
      </c>
      <c r="G102" s="4">
        <v>1.0000000000000002</v>
      </c>
      <c r="H102" s="4">
        <v>0.91480000000000061</v>
      </c>
      <c r="I102" s="4">
        <v>0.99999999999999956</v>
      </c>
      <c r="J102" s="4">
        <v>1</v>
      </c>
      <c r="K102" s="4">
        <v>0.99999999999999989</v>
      </c>
      <c r="L102" s="4">
        <v>1.0000000000000002</v>
      </c>
      <c r="M102" s="4">
        <v>0.99999999999999978</v>
      </c>
      <c r="N102" s="4">
        <v>1</v>
      </c>
      <c r="O102" s="4">
        <v>0.99979999999999991</v>
      </c>
      <c r="P102" s="4">
        <v>0.99580000000000002</v>
      </c>
      <c r="Q102" s="4">
        <v>0.98819999999999975</v>
      </c>
      <c r="R102" s="14">
        <v>1.0000000000000002</v>
      </c>
      <c r="S102" s="4">
        <v>0.99999999999999989</v>
      </c>
      <c r="T102" s="4">
        <v>0.69220000000000004</v>
      </c>
      <c r="U102" s="14">
        <v>1</v>
      </c>
      <c r="V102" s="4">
        <v>0.99999999999999967</v>
      </c>
      <c r="W102" s="4">
        <v>0.88980000000000048</v>
      </c>
      <c r="X102" s="14">
        <v>1.0000000000000004</v>
      </c>
      <c r="Y102" s="4">
        <v>1</v>
      </c>
      <c r="Z102" s="4">
        <v>0.85180000000000022</v>
      </c>
      <c r="AA102" s="14">
        <v>1.0000000000000002</v>
      </c>
      <c r="AB102" s="4">
        <v>0.99999999999999978</v>
      </c>
      <c r="AC102" s="4">
        <v>0.92560000000000064</v>
      </c>
      <c r="AD102" s="14">
        <v>1.0000000000000002</v>
      </c>
      <c r="AE102" s="4">
        <v>1</v>
      </c>
      <c r="AF102" s="4">
        <v>1</v>
      </c>
      <c r="AG102" s="4">
        <v>0.71860000000000024</v>
      </c>
      <c r="AH102" s="4">
        <v>1</v>
      </c>
      <c r="AI102" s="4">
        <v>1</v>
      </c>
      <c r="AJ102" s="4">
        <v>0.73360000000000036</v>
      </c>
      <c r="AK102" s="4">
        <v>1</v>
      </c>
      <c r="AL102" s="4">
        <v>0.9927999999999999</v>
      </c>
      <c r="AM102" s="4">
        <v>1.0000000000000002</v>
      </c>
      <c r="AN102" s="4">
        <v>0.99059999999999993</v>
      </c>
      <c r="AO102" s="4">
        <v>1</v>
      </c>
      <c r="AP102" s="4">
        <v>1.0000000000000002</v>
      </c>
      <c r="AQ102" s="4">
        <v>0.99579999999999969</v>
      </c>
      <c r="AR102" s="4">
        <v>1.0000000000000002</v>
      </c>
      <c r="AS102" s="4">
        <v>0.97719999999999951</v>
      </c>
      <c r="AT102" s="4">
        <v>0.39900000000000002</v>
      </c>
      <c r="AU102" s="4">
        <v>0.99999999999999978</v>
      </c>
      <c r="AV102" s="4">
        <v>0.74400000000000011</v>
      </c>
      <c r="AW102" s="4">
        <v>1.0000000000000002</v>
      </c>
      <c r="AX102" s="4">
        <v>1.0000000000000002</v>
      </c>
      <c r="AY102" s="4">
        <v>1.0014000000000003</v>
      </c>
      <c r="AZ102" s="4">
        <v>1.0000000000000002</v>
      </c>
      <c r="BA102" s="4">
        <v>0.9992000000000002</v>
      </c>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row>
    <row r="103" spans="2:192" x14ac:dyDescent="0.3">
      <c r="B103">
        <v>95.5</v>
      </c>
      <c r="C103" s="5">
        <v>8.0000000000000004E-4</v>
      </c>
      <c r="D103" s="5">
        <v>9.3999999999999986E-3</v>
      </c>
      <c r="E103" s="5">
        <v>1.0002000012972723</v>
      </c>
      <c r="F103" s="4">
        <v>1</v>
      </c>
      <c r="G103" s="4">
        <v>1.0000000000000002</v>
      </c>
      <c r="H103" s="4">
        <v>0.91900000000000059</v>
      </c>
      <c r="I103" s="4">
        <v>0.99999999999999967</v>
      </c>
      <c r="J103" s="4">
        <v>1</v>
      </c>
      <c r="K103" s="4">
        <v>0.99999999999999989</v>
      </c>
      <c r="L103" s="4">
        <v>1.0000000000000002</v>
      </c>
      <c r="M103" s="4">
        <v>0.99999999999999978</v>
      </c>
      <c r="N103" s="4">
        <v>1</v>
      </c>
      <c r="O103" s="4">
        <v>0.99979999999999991</v>
      </c>
      <c r="P103" s="4">
        <v>0.99640000000000006</v>
      </c>
      <c r="Q103" s="4">
        <v>0.98819999999999975</v>
      </c>
      <c r="R103" s="14">
        <v>1.0000000000000002</v>
      </c>
      <c r="S103" s="4">
        <v>0.99999999999999989</v>
      </c>
      <c r="T103" s="4">
        <v>0.69840000000000002</v>
      </c>
      <c r="U103" s="14">
        <v>1</v>
      </c>
      <c r="V103" s="4">
        <v>0.99999999999999967</v>
      </c>
      <c r="W103" s="4">
        <v>0.89380000000000048</v>
      </c>
      <c r="X103" s="14">
        <v>1.0000000000000004</v>
      </c>
      <c r="Y103" s="4">
        <v>1</v>
      </c>
      <c r="Z103" s="4">
        <v>0.85860000000000025</v>
      </c>
      <c r="AA103" s="14">
        <v>1.0000000000000002</v>
      </c>
      <c r="AB103" s="4">
        <v>0.99999999999999978</v>
      </c>
      <c r="AC103" s="4">
        <v>0.93020000000000069</v>
      </c>
      <c r="AD103" s="14">
        <v>1.0000000000000002</v>
      </c>
      <c r="AE103" s="4">
        <v>1</v>
      </c>
      <c r="AF103" s="4">
        <v>1</v>
      </c>
      <c r="AG103" s="4">
        <v>0.72620000000000029</v>
      </c>
      <c r="AH103" s="4">
        <v>1</v>
      </c>
      <c r="AI103" s="4">
        <v>1</v>
      </c>
      <c r="AJ103" s="4">
        <v>0.73880000000000035</v>
      </c>
      <c r="AK103" s="4">
        <v>1</v>
      </c>
      <c r="AL103" s="4">
        <v>0.99359999999999993</v>
      </c>
      <c r="AM103" s="4">
        <v>1.0000000000000002</v>
      </c>
      <c r="AN103" s="4">
        <v>0.99139999999999995</v>
      </c>
      <c r="AO103" s="4">
        <v>1</v>
      </c>
      <c r="AP103" s="4">
        <v>1.0000000000000002</v>
      </c>
      <c r="AQ103" s="4">
        <v>0.99619999999999964</v>
      </c>
      <c r="AR103" s="4">
        <v>1.0000000000000002</v>
      </c>
      <c r="AS103" s="4">
        <v>0.97819999999999951</v>
      </c>
      <c r="AT103" s="4">
        <v>0.40460000000000002</v>
      </c>
      <c r="AU103" s="4">
        <v>0.99999999999999978</v>
      </c>
      <c r="AV103" s="4">
        <v>0.75220000000000009</v>
      </c>
      <c r="AW103" s="4">
        <v>1.0000000000000002</v>
      </c>
      <c r="AX103" s="4">
        <v>1.0000000000000002</v>
      </c>
      <c r="AY103" s="4">
        <v>1.0014000000000003</v>
      </c>
      <c r="AZ103" s="4">
        <v>1.0000000000000002</v>
      </c>
      <c r="BA103" s="4">
        <v>0.9992000000000002</v>
      </c>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row>
    <row r="104" spans="2:192" x14ac:dyDescent="0.3">
      <c r="B104">
        <v>96.5</v>
      </c>
      <c r="C104" s="5">
        <v>8.0000000000000004E-4</v>
      </c>
      <c r="D104" s="5">
        <v>9.5999999999999992E-3</v>
      </c>
      <c r="E104" s="5">
        <v>1.0002000013234438</v>
      </c>
      <c r="F104" s="4">
        <v>1</v>
      </c>
      <c r="G104" s="4">
        <v>1.0000000000000002</v>
      </c>
      <c r="H104" s="4">
        <v>0.92220000000000057</v>
      </c>
      <c r="I104" s="4">
        <v>0.99999999999999967</v>
      </c>
      <c r="J104" s="4">
        <v>1</v>
      </c>
      <c r="K104" s="4">
        <v>0.99999999999999989</v>
      </c>
      <c r="L104" s="4">
        <v>1.0000000000000002</v>
      </c>
      <c r="M104" s="4">
        <v>0.99999999999999978</v>
      </c>
      <c r="N104" s="4">
        <v>1</v>
      </c>
      <c r="O104" s="4">
        <v>0.99979999999999991</v>
      </c>
      <c r="P104" s="4">
        <v>0.99660000000000004</v>
      </c>
      <c r="Q104" s="4">
        <v>0.98899999999999977</v>
      </c>
      <c r="R104" s="14">
        <v>1.0000000000000002</v>
      </c>
      <c r="S104" s="4">
        <v>0.99999999999999989</v>
      </c>
      <c r="T104" s="4">
        <v>0.70660000000000001</v>
      </c>
      <c r="U104" s="14">
        <v>1</v>
      </c>
      <c r="V104" s="4">
        <v>0.99999999999999967</v>
      </c>
      <c r="W104" s="4">
        <v>0.89800000000000046</v>
      </c>
      <c r="X104" s="14">
        <v>1.0000000000000004</v>
      </c>
      <c r="Y104" s="4">
        <v>1</v>
      </c>
      <c r="Z104" s="4">
        <v>0.86360000000000026</v>
      </c>
      <c r="AA104" s="14">
        <v>1.0000000000000002</v>
      </c>
      <c r="AB104" s="4">
        <v>0.99999999999999978</v>
      </c>
      <c r="AC104" s="4">
        <v>0.93400000000000072</v>
      </c>
      <c r="AD104" s="14">
        <v>1.0000000000000002</v>
      </c>
      <c r="AE104" s="4">
        <v>1</v>
      </c>
      <c r="AF104" s="4">
        <v>1</v>
      </c>
      <c r="AG104" s="4">
        <v>0.73360000000000025</v>
      </c>
      <c r="AH104" s="4">
        <v>1</v>
      </c>
      <c r="AI104" s="4">
        <v>1</v>
      </c>
      <c r="AJ104" s="4">
        <v>0.74420000000000031</v>
      </c>
      <c r="AK104" s="4">
        <v>1</v>
      </c>
      <c r="AL104" s="4">
        <v>0.99399999999999988</v>
      </c>
      <c r="AM104" s="4">
        <v>1.0000000000000002</v>
      </c>
      <c r="AN104" s="4">
        <v>0.99159999999999993</v>
      </c>
      <c r="AO104" s="4">
        <v>1</v>
      </c>
      <c r="AP104" s="4">
        <v>1.0000000000000002</v>
      </c>
      <c r="AQ104" s="4">
        <v>0.9965999999999996</v>
      </c>
      <c r="AR104" s="4">
        <v>1.0000000000000002</v>
      </c>
      <c r="AS104" s="4">
        <v>0.97859999999999947</v>
      </c>
      <c r="AT104" s="4">
        <v>0.4098</v>
      </c>
      <c r="AU104" s="4">
        <v>0.99999999999999978</v>
      </c>
      <c r="AV104" s="4">
        <v>0.75940000000000007</v>
      </c>
      <c r="AW104" s="4">
        <v>1.0000000000000002</v>
      </c>
      <c r="AX104" s="4">
        <v>1.0000000000000002</v>
      </c>
      <c r="AY104" s="4">
        <v>1.0014000000000003</v>
      </c>
      <c r="AZ104" s="4">
        <v>1.0000000000000002</v>
      </c>
      <c r="BA104" s="4">
        <v>0.9992000000000002</v>
      </c>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row>
    <row r="105" spans="2:192" x14ac:dyDescent="0.3">
      <c r="B105">
        <v>97.5</v>
      </c>
      <c r="C105" s="5">
        <v>8.0000000000000004E-4</v>
      </c>
      <c r="D105" s="5">
        <v>9.5999999999999992E-3</v>
      </c>
      <c r="E105" s="5">
        <v>1.0002000013496153</v>
      </c>
      <c r="F105" s="4">
        <v>1</v>
      </c>
      <c r="G105" s="4">
        <v>1.0000000000000002</v>
      </c>
      <c r="H105" s="4">
        <v>0.9260000000000006</v>
      </c>
      <c r="I105" s="4">
        <v>0.99999999999999967</v>
      </c>
      <c r="J105" s="4">
        <v>1</v>
      </c>
      <c r="K105" s="4">
        <v>0.99999999999999989</v>
      </c>
      <c r="L105" s="4">
        <v>1.0000000000000002</v>
      </c>
      <c r="M105" s="4">
        <v>0.99999999999999978</v>
      </c>
      <c r="N105" s="4">
        <v>1</v>
      </c>
      <c r="O105" s="4">
        <v>0.99979999999999991</v>
      </c>
      <c r="P105" s="4">
        <v>0.99680000000000002</v>
      </c>
      <c r="Q105" s="4">
        <v>0.98939999999999972</v>
      </c>
      <c r="R105" s="14">
        <v>1.0000000000000002</v>
      </c>
      <c r="S105" s="4">
        <v>0.99999999999999989</v>
      </c>
      <c r="T105" s="4">
        <v>0.71679999999999999</v>
      </c>
      <c r="U105" s="14">
        <v>1</v>
      </c>
      <c r="V105" s="4">
        <v>0.99999999999999967</v>
      </c>
      <c r="W105" s="4">
        <v>0.90220000000000045</v>
      </c>
      <c r="X105" s="14">
        <v>1.0000000000000004</v>
      </c>
      <c r="Y105" s="4">
        <v>1</v>
      </c>
      <c r="Z105" s="4">
        <v>0.86700000000000021</v>
      </c>
      <c r="AA105" s="14">
        <v>1.0000000000000002</v>
      </c>
      <c r="AB105" s="4">
        <v>0.99999999999999978</v>
      </c>
      <c r="AC105" s="4">
        <v>0.93660000000000077</v>
      </c>
      <c r="AD105" s="14">
        <v>1.0000000000000002</v>
      </c>
      <c r="AE105" s="4">
        <v>1</v>
      </c>
      <c r="AF105" s="4">
        <v>1</v>
      </c>
      <c r="AG105" s="4">
        <v>0.74000000000000021</v>
      </c>
      <c r="AH105" s="4">
        <v>1</v>
      </c>
      <c r="AI105" s="4">
        <v>1</v>
      </c>
      <c r="AJ105" s="4">
        <v>0.75300000000000034</v>
      </c>
      <c r="AK105" s="4">
        <v>1</v>
      </c>
      <c r="AL105" s="4">
        <v>0.99459999999999993</v>
      </c>
      <c r="AM105" s="4">
        <v>1.0000000000000002</v>
      </c>
      <c r="AN105" s="4">
        <v>0.99219999999999997</v>
      </c>
      <c r="AO105" s="4">
        <v>1</v>
      </c>
      <c r="AP105" s="4">
        <v>1.0000000000000002</v>
      </c>
      <c r="AQ105" s="4">
        <v>0.9965999999999996</v>
      </c>
      <c r="AR105" s="4">
        <v>1.0000000000000002</v>
      </c>
      <c r="AS105" s="4">
        <v>0.97939999999999949</v>
      </c>
      <c r="AT105" s="4">
        <v>0.41460000000000002</v>
      </c>
      <c r="AU105" s="4">
        <v>0.99999999999999978</v>
      </c>
      <c r="AV105" s="4">
        <v>0.76600000000000013</v>
      </c>
      <c r="AW105" s="4">
        <v>1.0000000000000002</v>
      </c>
      <c r="AX105" s="4">
        <v>1.0000000000000002</v>
      </c>
      <c r="AY105" s="4">
        <v>1.0014000000000003</v>
      </c>
      <c r="AZ105" s="4">
        <v>1.0000000000000002</v>
      </c>
      <c r="BA105" s="4">
        <v>0.9992000000000002</v>
      </c>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row>
    <row r="106" spans="2:192" x14ac:dyDescent="0.3">
      <c r="B106">
        <v>98.5</v>
      </c>
      <c r="C106" s="5">
        <v>8.0000000000000004E-4</v>
      </c>
      <c r="D106" s="5">
        <v>1.04E-2</v>
      </c>
      <c r="E106" s="5">
        <v>1.0002000013757868</v>
      </c>
      <c r="F106" s="4">
        <v>1</v>
      </c>
      <c r="G106" s="4">
        <v>1.0000000000000002</v>
      </c>
      <c r="H106" s="4">
        <v>0.92880000000000063</v>
      </c>
      <c r="I106" s="4">
        <v>0.99999999999999967</v>
      </c>
      <c r="J106" s="4">
        <v>1</v>
      </c>
      <c r="K106" s="4">
        <v>0.99999999999999989</v>
      </c>
      <c r="L106" s="4">
        <v>1.0000000000000002</v>
      </c>
      <c r="M106" s="4">
        <v>0.99999999999999978</v>
      </c>
      <c r="N106" s="4">
        <v>1</v>
      </c>
      <c r="O106" s="4">
        <v>0.99979999999999991</v>
      </c>
      <c r="P106" s="4">
        <v>0.99760000000000004</v>
      </c>
      <c r="Q106" s="4">
        <v>0.98999999999999977</v>
      </c>
      <c r="R106" s="14">
        <v>1.0000000000000002</v>
      </c>
      <c r="S106" s="4">
        <v>0.99999999999999989</v>
      </c>
      <c r="T106" s="4">
        <v>0.72699999999999998</v>
      </c>
      <c r="U106" s="14">
        <v>1</v>
      </c>
      <c r="V106" s="4">
        <v>0.99999999999999967</v>
      </c>
      <c r="W106" s="4">
        <v>0.9056000000000004</v>
      </c>
      <c r="X106" s="14">
        <v>1.0000000000000004</v>
      </c>
      <c r="Y106" s="4">
        <v>1</v>
      </c>
      <c r="Z106" s="4">
        <v>0.8722000000000002</v>
      </c>
      <c r="AA106" s="14">
        <v>1.0000000000000002</v>
      </c>
      <c r="AB106" s="4">
        <v>0.99999999999999978</v>
      </c>
      <c r="AC106" s="4">
        <v>0.93920000000000081</v>
      </c>
      <c r="AD106" s="14">
        <v>1.0000000000000002</v>
      </c>
      <c r="AE106" s="4">
        <v>1</v>
      </c>
      <c r="AF106" s="4">
        <v>1</v>
      </c>
      <c r="AG106" s="4">
        <v>0.74680000000000024</v>
      </c>
      <c r="AH106" s="4">
        <v>1</v>
      </c>
      <c r="AI106" s="4">
        <v>1</v>
      </c>
      <c r="AJ106" s="4">
        <v>0.76020000000000032</v>
      </c>
      <c r="AK106" s="4">
        <v>1</v>
      </c>
      <c r="AL106" s="4">
        <v>0.99459999999999993</v>
      </c>
      <c r="AM106" s="4">
        <v>1.0000000000000002</v>
      </c>
      <c r="AN106" s="4">
        <v>0.99239999999999995</v>
      </c>
      <c r="AO106" s="4">
        <v>1</v>
      </c>
      <c r="AP106" s="4">
        <v>1.0000000000000002</v>
      </c>
      <c r="AQ106" s="4">
        <v>0.99679999999999958</v>
      </c>
      <c r="AR106" s="4">
        <v>1.0000000000000002</v>
      </c>
      <c r="AS106" s="4">
        <v>0.98079999999999945</v>
      </c>
      <c r="AT106" s="4">
        <v>0.4214</v>
      </c>
      <c r="AU106" s="4">
        <v>0.99999999999999978</v>
      </c>
      <c r="AV106" s="4">
        <v>0.77300000000000013</v>
      </c>
      <c r="AW106" s="4">
        <v>1.0000000000000002</v>
      </c>
      <c r="AX106" s="4">
        <v>1.0000000000000002</v>
      </c>
      <c r="AY106" s="4">
        <v>1.0014000000000003</v>
      </c>
      <c r="AZ106" s="4">
        <v>1.0000000000000002</v>
      </c>
      <c r="BA106" s="4">
        <v>0.9992000000000002</v>
      </c>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row>
    <row r="107" spans="2:192" x14ac:dyDescent="0.3">
      <c r="B107">
        <v>99.5</v>
      </c>
      <c r="C107" s="5">
        <v>8.0000000000000004E-4</v>
      </c>
      <c r="D107" s="5">
        <v>1.06E-2</v>
      </c>
      <c r="E107" s="5">
        <v>1.0002000014019583</v>
      </c>
      <c r="F107" s="4">
        <v>1</v>
      </c>
      <c r="G107" s="4">
        <v>1.0000000000000002</v>
      </c>
      <c r="H107" s="4">
        <v>0.93240000000000067</v>
      </c>
      <c r="I107" s="4">
        <v>0.99999999999999967</v>
      </c>
      <c r="J107" s="4">
        <v>1</v>
      </c>
      <c r="K107" s="4">
        <v>0.99999999999999989</v>
      </c>
      <c r="L107" s="4">
        <v>1.0000000000000002</v>
      </c>
      <c r="M107" s="4">
        <v>0.99999999999999978</v>
      </c>
      <c r="N107" s="4">
        <v>1</v>
      </c>
      <c r="O107" s="4">
        <v>0.99979999999999991</v>
      </c>
      <c r="P107" s="4">
        <v>0.99760000000000004</v>
      </c>
      <c r="Q107" s="4">
        <v>0.99019999999999975</v>
      </c>
      <c r="R107" s="14">
        <v>1.0000000000000002</v>
      </c>
      <c r="S107" s="4">
        <v>0.99999999999999989</v>
      </c>
      <c r="T107" s="4">
        <v>0.73419999999999996</v>
      </c>
      <c r="U107" s="14">
        <v>1</v>
      </c>
      <c r="V107" s="4">
        <v>0.99999999999999967</v>
      </c>
      <c r="W107" s="4">
        <v>0.90960000000000041</v>
      </c>
      <c r="X107" s="14">
        <v>1.0000000000000004</v>
      </c>
      <c r="Y107" s="4">
        <v>1</v>
      </c>
      <c r="Z107" s="4">
        <v>0.8762000000000002</v>
      </c>
      <c r="AA107" s="14">
        <v>1.0000000000000002</v>
      </c>
      <c r="AB107" s="4">
        <v>0.99999999999999978</v>
      </c>
      <c r="AC107" s="4">
        <v>0.94140000000000079</v>
      </c>
      <c r="AD107" s="14">
        <v>1.0000000000000002</v>
      </c>
      <c r="AE107" s="4">
        <v>1</v>
      </c>
      <c r="AF107" s="4">
        <v>1</v>
      </c>
      <c r="AG107" s="4">
        <v>0.75400000000000023</v>
      </c>
      <c r="AH107" s="4">
        <v>1</v>
      </c>
      <c r="AI107" s="4">
        <v>1</v>
      </c>
      <c r="AJ107" s="4">
        <v>0.76660000000000028</v>
      </c>
      <c r="AK107" s="4">
        <v>1</v>
      </c>
      <c r="AL107" s="4">
        <v>0.99479999999999991</v>
      </c>
      <c r="AM107" s="4">
        <v>1.0000000000000002</v>
      </c>
      <c r="AN107" s="4">
        <v>0.99259999999999993</v>
      </c>
      <c r="AO107" s="4">
        <v>1</v>
      </c>
      <c r="AP107" s="4">
        <v>1.0000000000000002</v>
      </c>
      <c r="AQ107" s="4">
        <v>0.99679999999999958</v>
      </c>
      <c r="AR107" s="4">
        <v>1.0000000000000002</v>
      </c>
      <c r="AS107" s="4">
        <v>0.98179999999999945</v>
      </c>
      <c r="AT107" s="4">
        <v>0.42720000000000002</v>
      </c>
      <c r="AU107" s="4">
        <v>0.99999999999999978</v>
      </c>
      <c r="AV107" s="4">
        <v>0.78060000000000018</v>
      </c>
      <c r="AW107" s="4">
        <v>1.0000000000000002</v>
      </c>
      <c r="AX107" s="4">
        <v>1.0000000000000002</v>
      </c>
      <c r="AY107" s="4">
        <v>1.0014000000000003</v>
      </c>
      <c r="AZ107" s="4">
        <v>1.0000000000000002</v>
      </c>
      <c r="BA107" s="4">
        <v>0.9992000000000002</v>
      </c>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row>
    <row r="108" spans="2:192" x14ac:dyDescent="0.3">
      <c r="B108">
        <v>100.5</v>
      </c>
      <c r="C108" s="5">
        <v>8.0000000000000004E-4</v>
      </c>
      <c r="D108" s="5">
        <v>1.0800000000000001E-2</v>
      </c>
      <c r="E108" s="5">
        <v>1.0002000014281298</v>
      </c>
      <c r="F108" s="4">
        <v>1</v>
      </c>
      <c r="G108" s="4">
        <v>1.0000000000000002</v>
      </c>
      <c r="H108" s="4">
        <v>0.93560000000000065</v>
      </c>
      <c r="I108" s="4">
        <v>0.99999999999999967</v>
      </c>
      <c r="J108" s="4">
        <v>1</v>
      </c>
      <c r="K108" s="4">
        <v>0.99999999999999989</v>
      </c>
      <c r="L108" s="4">
        <v>1.0000000000000002</v>
      </c>
      <c r="M108" s="4">
        <v>0.99999999999999978</v>
      </c>
      <c r="N108" s="4">
        <v>1</v>
      </c>
      <c r="O108" s="4">
        <v>0.99979999999999991</v>
      </c>
      <c r="P108" s="4">
        <v>0.998</v>
      </c>
      <c r="Q108" s="4">
        <v>0.9905999999999997</v>
      </c>
      <c r="R108" s="14">
        <v>1.0000000000000002</v>
      </c>
      <c r="S108" s="4">
        <v>0.99999999999999989</v>
      </c>
      <c r="T108" s="4">
        <v>0.74119999999999997</v>
      </c>
      <c r="U108" s="14">
        <v>1</v>
      </c>
      <c r="V108" s="4">
        <v>0.99999999999999967</v>
      </c>
      <c r="W108" s="4">
        <v>0.91300000000000037</v>
      </c>
      <c r="X108" s="14">
        <v>1.0000000000000004</v>
      </c>
      <c r="Y108" s="4">
        <v>1</v>
      </c>
      <c r="Z108" s="4">
        <v>0.87980000000000025</v>
      </c>
      <c r="AA108" s="14">
        <v>1.0000000000000002</v>
      </c>
      <c r="AB108" s="4">
        <v>0.99999999999999978</v>
      </c>
      <c r="AC108" s="4">
        <v>0.94400000000000084</v>
      </c>
      <c r="AD108" s="14">
        <v>1.0000000000000002</v>
      </c>
      <c r="AE108" s="4">
        <v>1</v>
      </c>
      <c r="AF108" s="4">
        <v>1</v>
      </c>
      <c r="AG108" s="4">
        <v>0.76400000000000023</v>
      </c>
      <c r="AH108" s="4">
        <v>1</v>
      </c>
      <c r="AI108" s="4">
        <v>1</v>
      </c>
      <c r="AJ108" s="4">
        <v>0.77360000000000029</v>
      </c>
      <c r="AK108" s="4">
        <v>1</v>
      </c>
      <c r="AL108" s="4">
        <v>0.99499999999999988</v>
      </c>
      <c r="AM108" s="4">
        <v>1.0000000000000002</v>
      </c>
      <c r="AN108" s="4">
        <v>0.99259999999999993</v>
      </c>
      <c r="AO108" s="4">
        <v>1</v>
      </c>
      <c r="AP108" s="4">
        <v>1.0000000000000002</v>
      </c>
      <c r="AQ108" s="4">
        <v>0.99699999999999955</v>
      </c>
      <c r="AR108" s="4">
        <v>1.0000000000000002</v>
      </c>
      <c r="AS108" s="4">
        <v>0.98279999999999945</v>
      </c>
      <c r="AT108" s="4">
        <v>0.43080000000000002</v>
      </c>
      <c r="AU108" s="4">
        <v>0.99999999999999978</v>
      </c>
      <c r="AV108" s="4">
        <v>0.78760000000000019</v>
      </c>
      <c r="AW108" s="4">
        <v>1.0000000000000002</v>
      </c>
      <c r="AX108" s="4">
        <v>1.0000000000000002</v>
      </c>
      <c r="AY108" s="4">
        <v>1.0014000000000003</v>
      </c>
      <c r="AZ108" s="4">
        <v>1.0000000000000002</v>
      </c>
      <c r="BA108" s="4">
        <v>0.9992000000000002</v>
      </c>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row>
    <row r="109" spans="2:192" x14ac:dyDescent="0.3">
      <c r="B109">
        <v>101.5</v>
      </c>
      <c r="C109" s="5">
        <v>8.0000000000000004E-4</v>
      </c>
      <c r="D109" s="5">
        <v>1.12E-2</v>
      </c>
      <c r="E109" s="5">
        <v>1.0002000014543013</v>
      </c>
      <c r="F109" s="4">
        <v>1</v>
      </c>
      <c r="G109" s="4">
        <v>1.0000000000000002</v>
      </c>
      <c r="H109" s="4">
        <v>0.93780000000000063</v>
      </c>
      <c r="I109" s="4">
        <v>0.99999999999999967</v>
      </c>
      <c r="J109" s="4">
        <v>1</v>
      </c>
      <c r="K109" s="4">
        <v>0.99999999999999989</v>
      </c>
      <c r="L109" s="4">
        <v>1.0000000000000002</v>
      </c>
      <c r="M109" s="4">
        <v>0.99999999999999978</v>
      </c>
      <c r="N109" s="4">
        <v>1</v>
      </c>
      <c r="O109" s="4">
        <v>0.99979999999999991</v>
      </c>
      <c r="P109" s="4">
        <v>0.99839999999999995</v>
      </c>
      <c r="Q109" s="4">
        <v>0.99099999999999966</v>
      </c>
      <c r="R109" s="14">
        <v>1.0000000000000002</v>
      </c>
      <c r="S109" s="4">
        <v>0.99999999999999989</v>
      </c>
      <c r="T109" s="4">
        <v>0.74719999999999998</v>
      </c>
      <c r="U109" s="14">
        <v>1</v>
      </c>
      <c r="V109" s="4">
        <v>0.99999999999999967</v>
      </c>
      <c r="W109" s="4">
        <v>0.91800000000000037</v>
      </c>
      <c r="X109" s="14">
        <v>1.0000000000000004</v>
      </c>
      <c r="Y109" s="4">
        <v>1</v>
      </c>
      <c r="Z109" s="4">
        <v>0.88360000000000027</v>
      </c>
      <c r="AA109" s="14">
        <v>1.0000000000000002</v>
      </c>
      <c r="AB109" s="4">
        <v>0.99999999999999978</v>
      </c>
      <c r="AC109" s="4">
        <v>0.9464000000000008</v>
      </c>
      <c r="AD109" s="14">
        <v>1.0000000000000002</v>
      </c>
      <c r="AE109" s="4">
        <v>1</v>
      </c>
      <c r="AF109" s="4">
        <v>1</v>
      </c>
      <c r="AG109" s="4">
        <v>0.7704000000000002</v>
      </c>
      <c r="AH109" s="4">
        <v>1</v>
      </c>
      <c r="AI109" s="4">
        <v>1</v>
      </c>
      <c r="AJ109" s="4">
        <v>0.78080000000000027</v>
      </c>
      <c r="AK109" s="4">
        <v>1</v>
      </c>
      <c r="AL109" s="4">
        <v>0.99499999999999988</v>
      </c>
      <c r="AM109" s="4">
        <v>1.0000000000000002</v>
      </c>
      <c r="AN109" s="4">
        <v>0.99259999999999993</v>
      </c>
      <c r="AO109" s="4">
        <v>1</v>
      </c>
      <c r="AP109" s="4">
        <v>1.0000000000000002</v>
      </c>
      <c r="AQ109" s="4">
        <v>0.99699999999999955</v>
      </c>
      <c r="AR109" s="4">
        <v>1.0000000000000002</v>
      </c>
      <c r="AS109" s="4">
        <v>0.98359999999999947</v>
      </c>
      <c r="AT109" s="4">
        <v>0.43720000000000003</v>
      </c>
      <c r="AU109" s="4">
        <v>0.99999999999999978</v>
      </c>
      <c r="AV109" s="4">
        <v>0.79520000000000024</v>
      </c>
      <c r="AW109" s="4">
        <v>1.0000000000000002</v>
      </c>
      <c r="AX109" s="4">
        <v>1.0000000000000002</v>
      </c>
      <c r="AY109" s="4">
        <v>1.0014000000000003</v>
      </c>
      <c r="AZ109" s="4">
        <v>1.0000000000000002</v>
      </c>
      <c r="BA109" s="4">
        <v>0.9992000000000002</v>
      </c>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row>
    <row r="110" spans="2:192" x14ac:dyDescent="0.3">
      <c r="B110">
        <v>102.5</v>
      </c>
      <c r="C110" s="5">
        <v>8.0000000000000004E-4</v>
      </c>
      <c r="D110" s="5">
        <v>1.14E-2</v>
      </c>
      <c r="E110" s="5">
        <v>1.0002000014804728</v>
      </c>
      <c r="F110" s="4">
        <v>1</v>
      </c>
      <c r="G110" s="4">
        <v>1.0000000000000002</v>
      </c>
      <c r="H110" s="4">
        <v>0.94000000000000061</v>
      </c>
      <c r="I110" s="4">
        <v>0.99999999999999967</v>
      </c>
      <c r="J110" s="4">
        <v>1</v>
      </c>
      <c r="K110" s="4">
        <v>0.99999999999999989</v>
      </c>
      <c r="L110" s="4">
        <v>1.0000000000000002</v>
      </c>
      <c r="M110" s="4">
        <v>0.99999999999999978</v>
      </c>
      <c r="N110" s="4">
        <v>1</v>
      </c>
      <c r="O110" s="4">
        <v>0.99979999999999991</v>
      </c>
      <c r="P110" s="4">
        <v>0.99859999999999993</v>
      </c>
      <c r="Q110" s="4">
        <v>0.99139999999999961</v>
      </c>
      <c r="R110" s="14">
        <v>1.0000000000000002</v>
      </c>
      <c r="S110" s="4">
        <v>0.99999999999999989</v>
      </c>
      <c r="T110" s="4">
        <v>0.75280000000000002</v>
      </c>
      <c r="U110" s="14">
        <v>1</v>
      </c>
      <c r="V110" s="4">
        <v>0.99999999999999967</v>
      </c>
      <c r="W110" s="4">
        <v>0.92160000000000042</v>
      </c>
      <c r="X110" s="14">
        <v>1.0000000000000004</v>
      </c>
      <c r="Y110" s="4">
        <v>1</v>
      </c>
      <c r="Z110" s="4">
        <v>0.88760000000000028</v>
      </c>
      <c r="AA110" s="14">
        <v>1.0000000000000002</v>
      </c>
      <c r="AB110" s="4">
        <v>0.99999999999999978</v>
      </c>
      <c r="AC110" s="4">
        <v>0.94880000000000075</v>
      </c>
      <c r="AD110" s="14">
        <v>1.0000000000000002</v>
      </c>
      <c r="AE110" s="4">
        <v>1</v>
      </c>
      <c r="AF110" s="4">
        <v>1</v>
      </c>
      <c r="AG110" s="4">
        <v>0.77560000000000018</v>
      </c>
      <c r="AH110" s="4">
        <v>1</v>
      </c>
      <c r="AI110" s="4">
        <v>1</v>
      </c>
      <c r="AJ110" s="4">
        <v>0.78480000000000028</v>
      </c>
      <c r="AK110" s="4">
        <v>1</v>
      </c>
      <c r="AL110" s="4">
        <v>0.99519999999999986</v>
      </c>
      <c r="AM110" s="4">
        <v>1.0000000000000002</v>
      </c>
      <c r="AN110" s="4">
        <v>0.9927999999999999</v>
      </c>
      <c r="AO110" s="4">
        <v>1</v>
      </c>
      <c r="AP110" s="4">
        <v>1.0000000000000002</v>
      </c>
      <c r="AQ110" s="4">
        <v>0.99699999999999955</v>
      </c>
      <c r="AR110" s="4">
        <v>1.0000000000000002</v>
      </c>
      <c r="AS110" s="4">
        <v>0.98459999999999948</v>
      </c>
      <c r="AT110" s="4">
        <v>0.44120000000000004</v>
      </c>
      <c r="AU110" s="4">
        <v>0.99999999999999978</v>
      </c>
      <c r="AV110" s="4">
        <v>0.80000000000000027</v>
      </c>
      <c r="AW110" s="4">
        <v>1.0000000000000002</v>
      </c>
      <c r="AX110" s="4">
        <v>1.0000000000000002</v>
      </c>
      <c r="AY110" s="4">
        <v>1.0014000000000003</v>
      </c>
      <c r="AZ110" s="4">
        <v>1.0000000000000002</v>
      </c>
      <c r="BA110" s="4">
        <v>0.9992000000000002</v>
      </c>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row>
    <row r="111" spans="2:192" x14ac:dyDescent="0.3">
      <c r="B111">
        <v>103.5</v>
      </c>
      <c r="C111" s="5">
        <v>1E-3</v>
      </c>
      <c r="D111" s="5">
        <v>1.2E-2</v>
      </c>
      <c r="E111" s="5">
        <v>1.0002000015066443</v>
      </c>
      <c r="F111" s="4">
        <v>1</v>
      </c>
      <c r="G111" s="4">
        <v>1.0000000000000002</v>
      </c>
      <c r="H111" s="4">
        <v>0.94280000000000064</v>
      </c>
      <c r="I111" s="4">
        <v>0.99999999999999967</v>
      </c>
      <c r="J111" s="4">
        <v>1</v>
      </c>
      <c r="K111" s="4">
        <v>0.99999999999999989</v>
      </c>
      <c r="L111" s="4">
        <v>1.0000000000000002</v>
      </c>
      <c r="M111" s="4">
        <v>0.99999999999999978</v>
      </c>
      <c r="N111" s="4">
        <v>1</v>
      </c>
      <c r="O111" s="4">
        <v>0.99979999999999991</v>
      </c>
      <c r="P111" s="4">
        <v>0.99859999999999993</v>
      </c>
      <c r="Q111" s="4">
        <v>0.99159999999999959</v>
      </c>
      <c r="R111" s="14">
        <v>1.0000000000000002</v>
      </c>
      <c r="S111" s="4">
        <v>0.99999999999999989</v>
      </c>
      <c r="T111" s="4">
        <v>0.76</v>
      </c>
      <c r="U111" s="14">
        <v>1</v>
      </c>
      <c r="V111" s="4">
        <v>0.99999999999999967</v>
      </c>
      <c r="W111" s="4">
        <v>0.92560000000000042</v>
      </c>
      <c r="X111" s="14">
        <v>1.0000000000000004</v>
      </c>
      <c r="Y111" s="4">
        <v>1</v>
      </c>
      <c r="Z111" s="4">
        <v>0.89300000000000024</v>
      </c>
      <c r="AA111" s="14">
        <v>1.0000000000000002</v>
      </c>
      <c r="AB111" s="4">
        <v>0.99999999999999978</v>
      </c>
      <c r="AC111" s="4">
        <v>0.95160000000000078</v>
      </c>
      <c r="AD111" s="14">
        <v>1.0000000000000002</v>
      </c>
      <c r="AE111" s="4">
        <v>1</v>
      </c>
      <c r="AF111" s="4">
        <v>1</v>
      </c>
      <c r="AG111" s="4">
        <v>0.78140000000000021</v>
      </c>
      <c r="AH111" s="4">
        <v>1</v>
      </c>
      <c r="AI111" s="4">
        <v>1</v>
      </c>
      <c r="AJ111" s="4">
        <v>0.79140000000000033</v>
      </c>
      <c r="AK111" s="4">
        <v>1</v>
      </c>
      <c r="AL111" s="4">
        <v>0.99519999999999986</v>
      </c>
      <c r="AM111" s="4">
        <v>1.0000000000000002</v>
      </c>
      <c r="AN111" s="4">
        <v>0.99299999999999988</v>
      </c>
      <c r="AO111" s="4">
        <v>1</v>
      </c>
      <c r="AP111" s="4">
        <v>1.0000000000000002</v>
      </c>
      <c r="AQ111" s="4">
        <v>0.99699999999999955</v>
      </c>
      <c r="AR111" s="4">
        <v>1.0000000000000002</v>
      </c>
      <c r="AS111" s="4">
        <v>0.9853999999999995</v>
      </c>
      <c r="AT111" s="4">
        <v>0.44600000000000006</v>
      </c>
      <c r="AU111" s="4">
        <v>0.99999999999999978</v>
      </c>
      <c r="AV111" s="4">
        <v>0.80640000000000023</v>
      </c>
      <c r="AW111" s="4">
        <v>1.0000000000000002</v>
      </c>
      <c r="AX111" s="4">
        <v>1.0000000000000002</v>
      </c>
      <c r="AY111" s="4">
        <v>1.0014000000000003</v>
      </c>
      <c r="AZ111" s="4">
        <v>1.0000000000000002</v>
      </c>
      <c r="BA111" s="4">
        <v>0.9992000000000002</v>
      </c>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row>
    <row r="112" spans="2:192" x14ac:dyDescent="0.3">
      <c r="B112">
        <v>104.5</v>
      </c>
      <c r="C112" s="5">
        <v>1.2000000000000001E-3</v>
      </c>
      <c r="D112" s="5">
        <v>1.24E-2</v>
      </c>
      <c r="E112" s="5">
        <v>1.0002000015328159</v>
      </c>
      <c r="F112" s="4">
        <v>1</v>
      </c>
      <c r="G112" s="4">
        <v>1.0000000000000002</v>
      </c>
      <c r="H112" s="4">
        <v>0.94560000000000066</v>
      </c>
      <c r="I112" s="4">
        <v>0.99999999999999967</v>
      </c>
      <c r="J112" s="4">
        <v>1</v>
      </c>
      <c r="K112" s="4">
        <v>0.99999999999999989</v>
      </c>
      <c r="L112" s="4">
        <v>1.0000000000000002</v>
      </c>
      <c r="M112" s="4">
        <v>0.99999999999999978</v>
      </c>
      <c r="N112" s="4">
        <v>1</v>
      </c>
      <c r="O112" s="4">
        <v>0.99979999999999991</v>
      </c>
      <c r="P112" s="4">
        <v>0.99859999999999993</v>
      </c>
      <c r="Q112" s="4">
        <v>0.99159999999999959</v>
      </c>
      <c r="R112" s="14">
        <v>1.0000000000000002</v>
      </c>
      <c r="S112" s="4">
        <v>0.99999999999999989</v>
      </c>
      <c r="T112" s="4">
        <v>0.76639999999999997</v>
      </c>
      <c r="U112" s="14">
        <v>1</v>
      </c>
      <c r="V112" s="4">
        <v>0.99999999999999967</v>
      </c>
      <c r="W112" s="4">
        <v>0.92820000000000047</v>
      </c>
      <c r="X112" s="14">
        <v>1.0000000000000004</v>
      </c>
      <c r="Y112" s="4">
        <v>1</v>
      </c>
      <c r="Z112" s="4">
        <v>0.89700000000000024</v>
      </c>
      <c r="AA112" s="14">
        <v>1.0000000000000002</v>
      </c>
      <c r="AB112" s="4">
        <v>0.99999999999999978</v>
      </c>
      <c r="AC112" s="4">
        <v>0.95320000000000082</v>
      </c>
      <c r="AD112" s="14">
        <v>1.0000000000000002</v>
      </c>
      <c r="AE112" s="4">
        <v>1</v>
      </c>
      <c r="AF112" s="4">
        <v>1</v>
      </c>
      <c r="AG112" s="4">
        <v>0.78640000000000021</v>
      </c>
      <c r="AH112" s="4">
        <v>1</v>
      </c>
      <c r="AI112" s="4">
        <v>1</v>
      </c>
      <c r="AJ112" s="4">
        <v>0.79740000000000033</v>
      </c>
      <c r="AK112" s="4">
        <v>1</v>
      </c>
      <c r="AL112" s="4">
        <v>0.99539999999999984</v>
      </c>
      <c r="AM112" s="4">
        <v>1.0000000000000002</v>
      </c>
      <c r="AN112" s="4">
        <v>0.99339999999999984</v>
      </c>
      <c r="AO112" s="4">
        <v>1</v>
      </c>
      <c r="AP112" s="4">
        <v>1.0000000000000002</v>
      </c>
      <c r="AQ112" s="4">
        <v>0.99699999999999955</v>
      </c>
      <c r="AR112" s="4">
        <v>1.0000000000000002</v>
      </c>
      <c r="AS112" s="4">
        <v>0.98559999999999948</v>
      </c>
      <c r="AT112" s="4">
        <v>0.45120000000000005</v>
      </c>
      <c r="AU112" s="4">
        <v>0.99999999999999978</v>
      </c>
      <c r="AV112" s="4">
        <v>0.81180000000000019</v>
      </c>
      <c r="AW112" s="4">
        <v>1.0000000000000002</v>
      </c>
      <c r="AX112" s="4">
        <v>1.0000000000000002</v>
      </c>
      <c r="AY112" s="4">
        <v>1.0014000000000003</v>
      </c>
      <c r="AZ112" s="4">
        <v>1.0000000000000002</v>
      </c>
      <c r="BA112" s="4">
        <v>0.9992000000000002</v>
      </c>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row>
    <row r="113" spans="2:192" x14ac:dyDescent="0.3">
      <c r="B113">
        <v>105.5</v>
      </c>
      <c r="C113" s="5">
        <v>1.2000000000000001E-3</v>
      </c>
      <c r="D113" s="5">
        <v>1.3599999999999999E-2</v>
      </c>
      <c r="E113" s="5">
        <v>1.0002000015589874</v>
      </c>
      <c r="F113" s="4">
        <v>1</v>
      </c>
      <c r="G113" s="4">
        <v>1.0000000000000002</v>
      </c>
      <c r="H113" s="4">
        <v>0.94780000000000064</v>
      </c>
      <c r="I113" s="4">
        <v>0.99999999999999967</v>
      </c>
      <c r="J113" s="4">
        <v>1</v>
      </c>
      <c r="K113" s="4">
        <v>0.99999999999999989</v>
      </c>
      <c r="L113" s="4">
        <v>1.0000000000000002</v>
      </c>
      <c r="M113" s="4">
        <v>0.99999999999999978</v>
      </c>
      <c r="N113" s="4">
        <v>1</v>
      </c>
      <c r="O113" s="4">
        <v>0.99979999999999991</v>
      </c>
      <c r="P113" s="4">
        <v>0.99879999999999991</v>
      </c>
      <c r="Q113" s="4">
        <v>0.99199999999999955</v>
      </c>
      <c r="R113" s="14">
        <v>1.0000000000000002</v>
      </c>
      <c r="S113" s="4">
        <v>0.99999999999999989</v>
      </c>
      <c r="T113" s="4">
        <v>0.77179999999999993</v>
      </c>
      <c r="U113" s="14">
        <v>1</v>
      </c>
      <c r="V113" s="4">
        <v>0.99999999999999967</v>
      </c>
      <c r="W113" s="4">
        <v>0.93180000000000052</v>
      </c>
      <c r="X113" s="14">
        <v>1.0000000000000004</v>
      </c>
      <c r="Y113" s="4">
        <v>1</v>
      </c>
      <c r="Z113" s="4">
        <v>0.90220000000000022</v>
      </c>
      <c r="AA113" s="14">
        <v>1.0000000000000002</v>
      </c>
      <c r="AB113" s="4">
        <v>0.99999999999999978</v>
      </c>
      <c r="AC113" s="4">
        <v>0.95580000000000087</v>
      </c>
      <c r="AD113" s="14">
        <v>1.0000000000000002</v>
      </c>
      <c r="AE113" s="4">
        <v>1</v>
      </c>
      <c r="AF113" s="4">
        <v>1</v>
      </c>
      <c r="AG113" s="4">
        <v>0.79240000000000022</v>
      </c>
      <c r="AH113" s="4">
        <v>1</v>
      </c>
      <c r="AI113" s="4">
        <v>1</v>
      </c>
      <c r="AJ113" s="4">
        <v>0.80400000000000038</v>
      </c>
      <c r="AK113" s="4">
        <v>1</v>
      </c>
      <c r="AL113" s="4">
        <v>0.99539999999999984</v>
      </c>
      <c r="AM113" s="4">
        <v>1.0000000000000002</v>
      </c>
      <c r="AN113" s="4">
        <v>0.99339999999999984</v>
      </c>
      <c r="AO113" s="4">
        <v>1</v>
      </c>
      <c r="AP113" s="4">
        <v>1.0000000000000002</v>
      </c>
      <c r="AQ113" s="4">
        <v>0.99719999999999953</v>
      </c>
      <c r="AR113" s="4">
        <v>1.0000000000000002</v>
      </c>
      <c r="AS113" s="4">
        <v>0.98599999999999943</v>
      </c>
      <c r="AT113" s="4">
        <v>0.45580000000000004</v>
      </c>
      <c r="AU113" s="4">
        <v>0.99999999999999978</v>
      </c>
      <c r="AV113" s="4">
        <v>0.8198000000000002</v>
      </c>
      <c r="AW113" s="4">
        <v>1.0000000000000002</v>
      </c>
      <c r="AX113" s="4">
        <v>1.0000000000000002</v>
      </c>
      <c r="AY113" s="4">
        <v>1.0014000000000003</v>
      </c>
      <c r="AZ113" s="4">
        <v>1.0000000000000002</v>
      </c>
      <c r="BA113" s="4">
        <v>0.9992000000000002</v>
      </c>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row>
    <row r="114" spans="2:192" x14ac:dyDescent="0.3">
      <c r="B114">
        <v>106.5</v>
      </c>
      <c r="C114" s="5">
        <v>1.2000000000000001E-3</v>
      </c>
      <c r="D114" s="5">
        <v>1.4599999999999998E-2</v>
      </c>
      <c r="E114" s="5">
        <v>1.0002000015851589</v>
      </c>
      <c r="F114" s="4">
        <v>1</v>
      </c>
      <c r="G114" s="4">
        <v>1.0000000000000002</v>
      </c>
      <c r="H114" s="4">
        <v>0.95000000000000062</v>
      </c>
      <c r="I114" s="4">
        <v>0.99999999999999967</v>
      </c>
      <c r="J114" s="4">
        <v>1</v>
      </c>
      <c r="K114" s="4">
        <v>0.99999999999999989</v>
      </c>
      <c r="L114" s="4">
        <v>1.0000000000000002</v>
      </c>
      <c r="M114" s="4">
        <v>0.99999999999999978</v>
      </c>
      <c r="N114" s="4">
        <v>1</v>
      </c>
      <c r="O114" s="4">
        <v>0.99979999999999991</v>
      </c>
      <c r="P114" s="4">
        <v>0.99879999999999991</v>
      </c>
      <c r="Q114" s="4">
        <v>0.99219999999999953</v>
      </c>
      <c r="R114" s="14">
        <v>1.0000000000000002</v>
      </c>
      <c r="S114" s="4">
        <v>0.99999999999999989</v>
      </c>
      <c r="T114" s="4">
        <v>0.77759999999999996</v>
      </c>
      <c r="U114" s="14">
        <v>1</v>
      </c>
      <c r="V114" s="4">
        <v>0.99999999999999967</v>
      </c>
      <c r="W114" s="4">
        <v>0.93560000000000054</v>
      </c>
      <c r="X114" s="14">
        <v>1.0000000000000004</v>
      </c>
      <c r="Y114" s="4">
        <v>1</v>
      </c>
      <c r="Z114" s="4">
        <v>0.90620000000000023</v>
      </c>
      <c r="AA114" s="14">
        <v>1.0000000000000002</v>
      </c>
      <c r="AB114" s="4">
        <v>0.99999999999999978</v>
      </c>
      <c r="AC114" s="4">
        <v>0.95720000000000083</v>
      </c>
      <c r="AD114" s="14">
        <v>1.0000000000000002</v>
      </c>
      <c r="AE114" s="4">
        <v>1</v>
      </c>
      <c r="AF114" s="4">
        <v>1</v>
      </c>
      <c r="AG114" s="4">
        <v>0.79840000000000022</v>
      </c>
      <c r="AH114" s="4">
        <v>1</v>
      </c>
      <c r="AI114" s="4">
        <v>1</v>
      </c>
      <c r="AJ114" s="4">
        <v>0.80900000000000039</v>
      </c>
      <c r="AK114" s="4">
        <v>1</v>
      </c>
      <c r="AL114" s="4">
        <v>0.99539999999999984</v>
      </c>
      <c r="AM114" s="4">
        <v>1.0000000000000002</v>
      </c>
      <c r="AN114" s="4">
        <v>0.99359999999999982</v>
      </c>
      <c r="AO114" s="4">
        <v>1</v>
      </c>
      <c r="AP114" s="4">
        <v>1.0000000000000002</v>
      </c>
      <c r="AQ114" s="4">
        <v>0.99719999999999953</v>
      </c>
      <c r="AR114" s="4">
        <v>1.0000000000000002</v>
      </c>
      <c r="AS114" s="4">
        <v>0.98679999999999946</v>
      </c>
      <c r="AT114" s="4">
        <v>0.46060000000000006</v>
      </c>
      <c r="AU114" s="4">
        <v>0.99999999999999978</v>
      </c>
      <c r="AV114" s="4">
        <v>0.8268000000000002</v>
      </c>
      <c r="AW114" s="4">
        <v>1.0000000000000002</v>
      </c>
      <c r="AX114" s="4">
        <v>1.0000000000000002</v>
      </c>
      <c r="AY114" s="4">
        <v>1.0014000000000003</v>
      </c>
      <c r="AZ114" s="4">
        <v>1.0000000000000002</v>
      </c>
      <c r="BA114" s="4">
        <v>0.9992000000000002</v>
      </c>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row>
    <row r="115" spans="2:192" x14ac:dyDescent="0.3">
      <c r="B115">
        <v>107.5</v>
      </c>
      <c r="C115" s="5">
        <v>1.2000000000000001E-3</v>
      </c>
      <c r="D115" s="5">
        <v>1.5999999999999997E-2</v>
      </c>
      <c r="E115" s="5">
        <v>1.0002000016113304</v>
      </c>
      <c r="F115" s="4">
        <v>1</v>
      </c>
      <c r="G115" s="4">
        <v>1.0000000000000002</v>
      </c>
      <c r="H115" s="4">
        <v>0.95260000000000067</v>
      </c>
      <c r="I115" s="4">
        <v>0.99999999999999967</v>
      </c>
      <c r="J115" s="4">
        <v>1</v>
      </c>
      <c r="K115" s="4">
        <v>0.99999999999999989</v>
      </c>
      <c r="L115" s="4">
        <v>1.0000000000000002</v>
      </c>
      <c r="M115" s="4">
        <v>0.99999999999999978</v>
      </c>
      <c r="N115" s="4">
        <v>1</v>
      </c>
      <c r="O115" s="4">
        <v>0.99979999999999991</v>
      </c>
      <c r="P115" s="4">
        <v>0.99879999999999991</v>
      </c>
      <c r="Q115" s="4">
        <v>0.99219999999999953</v>
      </c>
      <c r="R115" s="14">
        <v>1.0000000000000002</v>
      </c>
      <c r="S115" s="4">
        <v>0.99999999999999989</v>
      </c>
      <c r="T115" s="4">
        <v>0.78359999999999996</v>
      </c>
      <c r="U115" s="14">
        <v>1</v>
      </c>
      <c r="V115" s="4">
        <v>0.99999999999999967</v>
      </c>
      <c r="W115" s="4">
        <v>0.93760000000000054</v>
      </c>
      <c r="X115" s="14">
        <v>1.0000000000000004</v>
      </c>
      <c r="Y115" s="4">
        <v>1</v>
      </c>
      <c r="Z115" s="4">
        <v>0.90900000000000025</v>
      </c>
      <c r="AA115" s="14">
        <v>1.0000000000000002</v>
      </c>
      <c r="AB115" s="4">
        <v>0.99999999999999978</v>
      </c>
      <c r="AC115" s="4">
        <v>0.95960000000000079</v>
      </c>
      <c r="AD115" s="14">
        <v>1.0000000000000002</v>
      </c>
      <c r="AE115" s="4">
        <v>1</v>
      </c>
      <c r="AF115" s="4">
        <v>1</v>
      </c>
      <c r="AG115" s="4">
        <v>0.80320000000000025</v>
      </c>
      <c r="AH115" s="4">
        <v>1</v>
      </c>
      <c r="AI115" s="4">
        <v>1</v>
      </c>
      <c r="AJ115" s="4">
        <v>0.81700000000000039</v>
      </c>
      <c r="AK115" s="4">
        <v>1</v>
      </c>
      <c r="AL115" s="4">
        <v>0.99539999999999984</v>
      </c>
      <c r="AM115" s="4">
        <v>1.0000000000000002</v>
      </c>
      <c r="AN115" s="4">
        <v>0.99399999999999977</v>
      </c>
      <c r="AO115" s="4">
        <v>1</v>
      </c>
      <c r="AP115" s="4">
        <v>1.0000000000000002</v>
      </c>
      <c r="AQ115" s="4">
        <v>0.99719999999999953</v>
      </c>
      <c r="AR115" s="4">
        <v>1.0000000000000002</v>
      </c>
      <c r="AS115" s="4">
        <v>0.98719999999999941</v>
      </c>
      <c r="AT115" s="4">
        <v>0.46760000000000007</v>
      </c>
      <c r="AU115" s="4">
        <v>0.99999999999999978</v>
      </c>
      <c r="AV115" s="4">
        <v>0.83120000000000016</v>
      </c>
      <c r="AW115" s="4">
        <v>1.0000000000000002</v>
      </c>
      <c r="AX115" s="4">
        <v>1.0000000000000002</v>
      </c>
      <c r="AY115" s="4">
        <v>1.0014000000000003</v>
      </c>
      <c r="AZ115" s="4">
        <v>1.0000000000000002</v>
      </c>
      <c r="BA115" s="4">
        <v>0.9992000000000002</v>
      </c>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row>
    <row r="116" spans="2:192" x14ac:dyDescent="0.3">
      <c r="B116">
        <v>108.5</v>
      </c>
      <c r="C116" s="5">
        <v>1.4000000000000002E-3</v>
      </c>
      <c r="D116" s="5">
        <v>1.6199999999999996E-2</v>
      </c>
      <c r="E116" s="5">
        <v>1.0002000016375019</v>
      </c>
      <c r="F116" s="4">
        <v>1</v>
      </c>
      <c r="G116" s="4">
        <v>1.0000000000000002</v>
      </c>
      <c r="H116" s="4">
        <v>0.95420000000000071</v>
      </c>
      <c r="I116" s="4">
        <v>0.99999999999999967</v>
      </c>
      <c r="J116" s="4">
        <v>1</v>
      </c>
      <c r="K116" s="4">
        <v>0.99999999999999989</v>
      </c>
      <c r="L116" s="4">
        <v>1.0000000000000002</v>
      </c>
      <c r="M116" s="4">
        <v>0.99999999999999978</v>
      </c>
      <c r="N116" s="4">
        <v>1</v>
      </c>
      <c r="O116" s="4">
        <v>0.99979999999999991</v>
      </c>
      <c r="P116" s="4">
        <v>0.99879999999999991</v>
      </c>
      <c r="Q116" s="4">
        <v>0.9923999999999995</v>
      </c>
      <c r="R116" s="14">
        <v>1.0000000000000002</v>
      </c>
      <c r="S116" s="4">
        <v>0.99999999999999989</v>
      </c>
      <c r="T116" s="4">
        <v>0.78739999999999999</v>
      </c>
      <c r="U116" s="14">
        <v>1</v>
      </c>
      <c r="V116" s="4">
        <v>0.99999999999999967</v>
      </c>
      <c r="W116" s="4">
        <v>0.94020000000000059</v>
      </c>
      <c r="X116" s="14">
        <v>1.0000000000000004</v>
      </c>
      <c r="Y116" s="4">
        <v>1</v>
      </c>
      <c r="Z116" s="4">
        <v>0.91340000000000021</v>
      </c>
      <c r="AA116" s="14">
        <v>1.0000000000000002</v>
      </c>
      <c r="AB116" s="4">
        <v>0.99999999999999978</v>
      </c>
      <c r="AC116" s="4">
        <v>0.96100000000000074</v>
      </c>
      <c r="AD116" s="14">
        <v>1.0000000000000002</v>
      </c>
      <c r="AE116" s="4">
        <v>1</v>
      </c>
      <c r="AF116" s="4">
        <v>1</v>
      </c>
      <c r="AG116" s="4">
        <v>0.80940000000000023</v>
      </c>
      <c r="AH116" s="4">
        <v>1</v>
      </c>
      <c r="AI116" s="4">
        <v>1</v>
      </c>
      <c r="AJ116" s="4">
        <v>0.82160000000000044</v>
      </c>
      <c r="AK116" s="4">
        <v>1</v>
      </c>
      <c r="AL116" s="4">
        <v>0.9957999999999998</v>
      </c>
      <c r="AM116" s="4">
        <v>1.0000000000000002</v>
      </c>
      <c r="AN116" s="4">
        <v>0.99399999999999977</v>
      </c>
      <c r="AO116" s="4">
        <v>1</v>
      </c>
      <c r="AP116" s="4">
        <v>1.0000000000000002</v>
      </c>
      <c r="AQ116" s="4">
        <v>0.99739999999999951</v>
      </c>
      <c r="AR116" s="4">
        <v>1.0000000000000002</v>
      </c>
      <c r="AS116" s="4">
        <v>0.98799999999999943</v>
      </c>
      <c r="AT116" s="4">
        <v>0.47440000000000004</v>
      </c>
      <c r="AU116" s="4">
        <v>0.99999999999999978</v>
      </c>
      <c r="AV116" s="4">
        <v>0.83700000000000019</v>
      </c>
      <c r="AW116" s="4">
        <v>1.0000000000000002</v>
      </c>
      <c r="AX116" s="4">
        <v>1.0000000000000002</v>
      </c>
      <c r="AY116" s="4">
        <v>1.0014000000000003</v>
      </c>
      <c r="AZ116" s="4">
        <v>1.0000000000000002</v>
      </c>
      <c r="BA116" s="4">
        <v>0.9992000000000002</v>
      </c>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row>
    <row r="117" spans="2:192" x14ac:dyDescent="0.3">
      <c r="B117">
        <v>109.5</v>
      </c>
      <c r="C117" s="5">
        <v>1.4000000000000002E-3</v>
      </c>
      <c r="D117" s="5">
        <v>1.6999999999999994E-2</v>
      </c>
      <c r="E117" s="5">
        <v>1.0002000016636734</v>
      </c>
      <c r="F117" s="4">
        <v>1</v>
      </c>
      <c r="G117" s="4">
        <v>1.0000000000000002</v>
      </c>
      <c r="H117" s="4">
        <v>0.95700000000000074</v>
      </c>
      <c r="I117" s="4">
        <v>0.99999999999999967</v>
      </c>
      <c r="J117" s="4">
        <v>1</v>
      </c>
      <c r="K117" s="4">
        <v>0.99999999999999989</v>
      </c>
      <c r="L117" s="4">
        <v>1.0000000000000002</v>
      </c>
      <c r="M117" s="4">
        <v>0.99999999999999978</v>
      </c>
      <c r="N117" s="4">
        <v>1</v>
      </c>
      <c r="O117" s="4">
        <v>0.99979999999999991</v>
      </c>
      <c r="P117" s="4">
        <v>0.99879999999999991</v>
      </c>
      <c r="Q117" s="4">
        <v>0.9923999999999995</v>
      </c>
      <c r="R117" s="14">
        <v>1.0000000000000002</v>
      </c>
      <c r="S117" s="4">
        <v>0.99999999999999989</v>
      </c>
      <c r="T117" s="4">
        <v>0.79300000000000004</v>
      </c>
      <c r="U117" s="14">
        <v>1</v>
      </c>
      <c r="V117" s="4">
        <v>0.99999999999999967</v>
      </c>
      <c r="W117" s="4">
        <v>0.94440000000000057</v>
      </c>
      <c r="X117" s="14">
        <v>1.0000000000000004</v>
      </c>
      <c r="Y117" s="4">
        <v>1</v>
      </c>
      <c r="Z117" s="4">
        <v>0.91600000000000026</v>
      </c>
      <c r="AA117" s="14">
        <v>1.0000000000000002</v>
      </c>
      <c r="AB117" s="4">
        <v>0.99999999999999978</v>
      </c>
      <c r="AC117" s="4">
        <v>0.96300000000000074</v>
      </c>
      <c r="AD117" s="14">
        <v>1.0000000000000002</v>
      </c>
      <c r="AE117" s="4">
        <v>1</v>
      </c>
      <c r="AF117" s="4">
        <v>1</v>
      </c>
      <c r="AG117" s="4">
        <v>0.81740000000000024</v>
      </c>
      <c r="AH117" s="4">
        <v>1</v>
      </c>
      <c r="AI117" s="4">
        <v>1</v>
      </c>
      <c r="AJ117" s="4">
        <v>0.82780000000000042</v>
      </c>
      <c r="AK117" s="4">
        <v>1</v>
      </c>
      <c r="AL117" s="4">
        <v>0.99599999999999977</v>
      </c>
      <c r="AM117" s="4">
        <v>1.0000000000000002</v>
      </c>
      <c r="AN117" s="4">
        <v>0.99439999999999973</v>
      </c>
      <c r="AO117" s="4">
        <v>1</v>
      </c>
      <c r="AP117" s="4">
        <v>1.0000000000000002</v>
      </c>
      <c r="AQ117" s="4">
        <v>0.99739999999999951</v>
      </c>
      <c r="AR117" s="4">
        <v>1.0000000000000002</v>
      </c>
      <c r="AS117" s="4">
        <v>0.98859999999999948</v>
      </c>
      <c r="AT117" s="4">
        <v>0.47960000000000003</v>
      </c>
      <c r="AU117" s="4">
        <v>0.99999999999999978</v>
      </c>
      <c r="AV117" s="4">
        <v>0.84140000000000015</v>
      </c>
      <c r="AW117" s="4">
        <v>1.0000000000000002</v>
      </c>
      <c r="AX117" s="4">
        <v>1.0000000000000002</v>
      </c>
      <c r="AY117" s="4">
        <v>1.0014000000000003</v>
      </c>
      <c r="AZ117" s="4">
        <v>1.0000000000000002</v>
      </c>
      <c r="BA117" s="4">
        <v>0.9992000000000002</v>
      </c>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row>
    <row r="118" spans="2:192" x14ac:dyDescent="0.3">
      <c r="B118">
        <v>110.5</v>
      </c>
      <c r="C118" s="5">
        <v>1.4000000000000002E-3</v>
      </c>
      <c r="D118" s="5">
        <v>1.8399999999999993E-2</v>
      </c>
      <c r="E118" s="5">
        <v>1.0002000016898449</v>
      </c>
      <c r="F118" s="4">
        <v>1</v>
      </c>
      <c r="G118" s="4">
        <v>1.0000000000000002</v>
      </c>
      <c r="H118" s="4">
        <v>0.95960000000000079</v>
      </c>
      <c r="I118" s="4">
        <v>0.99999999999999967</v>
      </c>
      <c r="J118" s="4">
        <v>1</v>
      </c>
      <c r="K118" s="4">
        <v>0.99999999999999989</v>
      </c>
      <c r="L118" s="4">
        <v>1.0000000000000002</v>
      </c>
      <c r="M118" s="4">
        <v>0.99999999999999978</v>
      </c>
      <c r="N118" s="4">
        <v>1</v>
      </c>
      <c r="O118" s="4">
        <v>0.99979999999999991</v>
      </c>
      <c r="P118" s="4">
        <v>0.99879999999999991</v>
      </c>
      <c r="Q118" s="4">
        <v>0.99299999999999955</v>
      </c>
      <c r="R118" s="14">
        <v>1.0000000000000002</v>
      </c>
      <c r="S118" s="4">
        <v>0.99999999999999989</v>
      </c>
      <c r="T118" s="4">
        <v>0.79980000000000007</v>
      </c>
      <c r="U118" s="14">
        <v>1</v>
      </c>
      <c r="V118" s="4">
        <v>0.99999999999999967</v>
      </c>
      <c r="W118" s="4">
        <v>0.9472000000000006</v>
      </c>
      <c r="X118" s="14">
        <v>1.0000000000000004</v>
      </c>
      <c r="Y118" s="4">
        <v>1</v>
      </c>
      <c r="Z118" s="4">
        <v>0.91840000000000022</v>
      </c>
      <c r="AA118" s="14">
        <v>1.0000000000000002</v>
      </c>
      <c r="AB118" s="4">
        <v>0.99999999999999978</v>
      </c>
      <c r="AC118" s="4">
        <v>0.9644000000000007</v>
      </c>
      <c r="AD118" s="14">
        <v>1.0000000000000002</v>
      </c>
      <c r="AE118" s="4">
        <v>1</v>
      </c>
      <c r="AF118" s="4">
        <v>1</v>
      </c>
      <c r="AG118" s="4">
        <v>0.82360000000000022</v>
      </c>
      <c r="AH118" s="4">
        <v>1</v>
      </c>
      <c r="AI118" s="4">
        <v>1</v>
      </c>
      <c r="AJ118" s="4">
        <v>0.83280000000000043</v>
      </c>
      <c r="AK118" s="4">
        <v>1</v>
      </c>
      <c r="AL118" s="4">
        <v>0.99599999999999977</v>
      </c>
      <c r="AM118" s="4">
        <v>1.0000000000000002</v>
      </c>
      <c r="AN118" s="4">
        <v>0.99519999999999975</v>
      </c>
      <c r="AO118" s="4">
        <v>1</v>
      </c>
      <c r="AP118" s="4">
        <v>1.0000000000000002</v>
      </c>
      <c r="AQ118" s="4">
        <v>0.99759999999999949</v>
      </c>
      <c r="AR118" s="4">
        <v>1.0000000000000002</v>
      </c>
      <c r="AS118" s="4">
        <v>0.98919999999999952</v>
      </c>
      <c r="AT118" s="4">
        <v>0.48500000000000004</v>
      </c>
      <c r="AU118" s="4">
        <v>0.99999999999999978</v>
      </c>
      <c r="AV118" s="4">
        <v>0.84520000000000017</v>
      </c>
      <c r="AW118" s="4">
        <v>1.0000000000000002</v>
      </c>
      <c r="AX118" s="4">
        <v>1.0000000000000002</v>
      </c>
      <c r="AY118" s="4">
        <v>1.0014000000000003</v>
      </c>
      <c r="AZ118" s="4">
        <v>1.0000000000000002</v>
      </c>
      <c r="BA118" s="4">
        <v>0.9992000000000002</v>
      </c>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row>
    <row r="119" spans="2:192" x14ac:dyDescent="0.3">
      <c r="B119">
        <v>111.5</v>
      </c>
      <c r="C119" s="5">
        <v>1.4000000000000002E-3</v>
      </c>
      <c r="D119" s="5">
        <v>1.8999999999999993E-2</v>
      </c>
      <c r="E119" s="5">
        <v>1.0002000017160164</v>
      </c>
      <c r="F119" s="4">
        <v>1</v>
      </c>
      <c r="G119" s="4">
        <v>1.0000000000000002</v>
      </c>
      <c r="H119" s="4">
        <v>0.96040000000000081</v>
      </c>
      <c r="I119" s="4">
        <v>0.99999999999999967</v>
      </c>
      <c r="J119" s="4">
        <v>1</v>
      </c>
      <c r="K119" s="4">
        <v>0.99999999999999989</v>
      </c>
      <c r="L119" s="4">
        <v>1.0000000000000002</v>
      </c>
      <c r="M119" s="4">
        <v>0.99999999999999978</v>
      </c>
      <c r="N119" s="4">
        <v>1</v>
      </c>
      <c r="O119" s="4">
        <v>0.99979999999999991</v>
      </c>
      <c r="P119" s="4">
        <v>0.99899999999999989</v>
      </c>
      <c r="Q119" s="4">
        <v>0.99299999999999955</v>
      </c>
      <c r="R119" s="14">
        <v>1.0000000000000002</v>
      </c>
      <c r="S119" s="4">
        <v>0.99999999999999989</v>
      </c>
      <c r="T119" s="4">
        <v>0.80720000000000003</v>
      </c>
      <c r="U119" s="14">
        <v>1</v>
      </c>
      <c r="V119" s="4">
        <v>0.99999999999999967</v>
      </c>
      <c r="W119" s="4">
        <v>0.94840000000000058</v>
      </c>
      <c r="X119" s="14">
        <v>1.0000000000000004</v>
      </c>
      <c r="Y119" s="4">
        <v>1</v>
      </c>
      <c r="Z119" s="4">
        <v>0.92080000000000017</v>
      </c>
      <c r="AA119" s="14">
        <v>1.0000000000000002</v>
      </c>
      <c r="AB119" s="4">
        <v>0.99999999999999978</v>
      </c>
      <c r="AC119" s="4">
        <v>0.96580000000000066</v>
      </c>
      <c r="AD119" s="14">
        <v>1.0000000000000002</v>
      </c>
      <c r="AE119" s="4">
        <v>1</v>
      </c>
      <c r="AF119" s="4">
        <v>1</v>
      </c>
      <c r="AG119" s="4">
        <v>0.82800000000000018</v>
      </c>
      <c r="AH119" s="4">
        <v>1</v>
      </c>
      <c r="AI119" s="4">
        <v>1</v>
      </c>
      <c r="AJ119" s="4">
        <v>0.83820000000000039</v>
      </c>
      <c r="AK119" s="4">
        <v>1</v>
      </c>
      <c r="AL119" s="4">
        <v>0.99599999999999977</v>
      </c>
      <c r="AM119" s="4">
        <v>1.0000000000000002</v>
      </c>
      <c r="AN119" s="4">
        <v>0.99559999999999971</v>
      </c>
      <c r="AO119" s="4">
        <v>1</v>
      </c>
      <c r="AP119" s="4">
        <v>1.0000000000000002</v>
      </c>
      <c r="AQ119" s="4">
        <v>0.99759999999999949</v>
      </c>
      <c r="AR119" s="4">
        <v>1.0000000000000002</v>
      </c>
      <c r="AS119" s="4">
        <v>0.98979999999999957</v>
      </c>
      <c r="AT119" s="4">
        <v>0.48980000000000007</v>
      </c>
      <c r="AU119" s="4">
        <v>0.99999999999999978</v>
      </c>
      <c r="AV119" s="4">
        <v>0.85040000000000016</v>
      </c>
      <c r="AW119" s="4">
        <v>1.0000000000000002</v>
      </c>
      <c r="AX119" s="4">
        <v>1.0000000000000002</v>
      </c>
      <c r="AY119" s="4">
        <v>1.0014000000000003</v>
      </c>
      <c r="AZ119" s="4">
        <v>1.0000000000000002</v>
      </c>
      <c r="BA119" s="4">
        <v>0.9992000000000002</v>
      </c>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row>
    <row r="120" spans="2:192" x14ac:dyDescent="0.3">
      <c r="B120">
        <v>112.5</v>
      </c>
      <c r="C120" s="5">
        <v>1.4000000000000002E-3</v>
      </c>
      <c r="D120" s="5">
        <v>1.8999999999999993E-2</v>
      </c>
      <c r="E120" s="5">
        <v>1.0002000017421879</v>
      </c>
      <c r="F120" s="4">
        <v>1</v>
      </c>
      <c r="G120" s="4">
        <v>1.0000000000000002</v>
      </c>
      <c r="H120" s="4">
        <v>0.96200000000000085</v>
      </c>
      <c r="I120" s="4">
        <v>0.99999999999999967</v>
      </c>
      <c r="J120" s="4">
        <v>1</v>
      </c>
      <c r="K120" s="4">
        <v>0.99999999999999989</v>
      </c>
      <c r="L120" s="4">
        <v>1.0000000000000002</v>
      </c>
      <c r="M120" s="4">
        <v>0.99999999999999978</v>
      </c>
      <c r="N120" s="4">
        <v>1</v>
      </c>
      <c r="O120" s="4">
        <v>0.99979999999999991</v>
      </c>
      <c r="P120" s="4">
        <v>0.99939999999999984</v>
      </c>
      <c r="Q120" s="4">
        <v>0.99299999999999955</v>
      </c>
      <c r="R120" s="14">
        <v>1.0000000000000002</v>
      </c>
      <c r="S120" s="4">
        <v>0.99999999999999989</v>
      </c>
      <c r="T120" s="4">
        <v>0.81400000000000006</v>
      </c>
      <c r="U120" s="14">
        <v>1</v>
      </c>
      <c r="V120" s="4">
        <v>0.99999999999999967</v>
      </c>
      <c r="W120" s="4">
        <v>0.95040000000000058</v>
      </c>
      <c r="X120" s="14">
        <v>1.0000000000000004</v>
      </c>
      <c r="Y120" s="4">
        <v>1</v>
      </c>
      <c r="Z120" s="4">
        <v>0.92340000000000022</v>
      </c>
      <c r="AA120" s="14">
        <v>1.0000000000000002</v>
      </c>
      <c r="AB120" s="4">
        <v>0.99999999999999978</v>
      </c>
      <c r="AC120" s="4">
        <v>0.96680000000000066</v>
      </c>
      <c r="AD120" s="14">
        <v>1.0000000000000002</v>
      </c>
      <c r="AE120" s="4">
        <v>1</v>
      </c>
      <c r="AF120" s="4">
        <v>1</v>
      </c>
      <c r="AG120" s="4">
        <v>0.83360000000000023</v>
      </c>
      <c r="AH120" s="4">
        <v>1</v>
      </c>
      <c r="AI120" s="4">
        <v>1</v>
      </c>
      <c r="AJ120" s="4">
        <v>0.84280000000000044</v>
      </c>
      <c r="AK120" s="4">
        <v>1</v>
      </c>
      <c r="AL120" s="4">
        <v>0.99619999999999975</v>
      </c>
      <c r="AM120" s="4">
        <v>1.0000000000000002</v>
      </c>
      <c r="AN120" s="4">
        <v>0.99559999999999971</v>
      </c>
      <c r="AO120" s="4">
        <v>1</v>
      </c>
      <c r="AP120" s="4">
        <v>1.0000000000000002</v>
      </c>
      <c r="AQ120" s="4">
        <v>0.99759999999999949</v>
      </c>
      <c r="AR120" s="4">
        <v>1.0000000000000002</v>
      </c>
      <c r="AS120" s="4">
        <v>0.99019999999999953</v>
      </c>
      <c r="AT120" s="4">
        <v>0.49480000000000007</v>
      </c>
      <c r="AU120" s="4">
        <v>0.99999999999999978</v>
      </c>
      <c r="AV120" s="4">
        <v>0.8550000000000002</v>
      </c>
      <c r="AW120" s="4">
        <v>1.0000000000000002</v>
      </c>
      <c r="AX120" s="4">
        <v>1.0000000000000002</v>
      </c>
      <c r="AY120" s="4">
        <v>1.0014000000000003</v>
      </c>
      <c r="AZ120" s="4">
        <v>1.0000000000000002</v>
      </c>
      <c r="BA120" s="4">
        <v>0.9992000000000002</v>
      </c>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row>
    <row r="121" spans="2:192" x14ac:dyDescent="0.3">
      <c r="B121">
        <v>113.5</v>
      </c>
      <c r="C121" s="5">
        <v>1.6000000000000003E-3</v>
      </c>
      <c r="D121" s="5">
        <v>2.0799999999999992E-2</v>
      </c>
      <c r="E121" s="5">
        <v>1.0002000017683594</v>
      </c>
      <c r="F121" s="4">
        <v>1</v>
      </c>
      <c r="G121" s="4">
        <v>1.0000000000000002</v>
      </c>
      <c r="H121" s="4">
        <v>0.96420000000000083</v>
      </c>
      <c r="I121" s="4">
        <v>0.99999999999999967</v>
      </c>
      <c r="J121" s="4">
        <v>1</v>
      </c>
      <c r="K121" s="4">
        <v>0.99999999999999989</v>
      </c>
      <c r="L121" s="4">
        <v>1.0000000000000002</v>
      </c>
      <c r="M121" s="4">
        <v>0.99999999999999978</v>
      </c>
      <c r="N121" s="4">
        <v>1</v>
      </c>
      <c r="O121" s="4">
        <v>0.99979999999999991</v>
      </c>
      <c r="P121" s="4">
        <v>0.99939999999999984</v>
      </c>
      <c r="Q121" s="4">
        <v>0.99319999999999953</v>
      </c>
      <c r="R121" s="14">
        <v>1.0000000000000002</v>
      </c>
      <c r="S121" s="4">
        <v>0.99999999999999989</v>
      </c>
      <c r="T121" s="4">
        <v>0.81940000000000002</v>
      </c>
      <c r="U121" s="14">
        <v>1</v>
      </c>
      <c r="V121" s="4">
        <v>0.99999999999999967</v>
      </c>
      <c r="W121" s="4">
        <v>0.95240000000000058</v>
      </c>
      <c r="X121" s="14">
        <v>1.0000000000000004</v>
      </c>
      <c r="Y121" s="4">
        <v>1</v>
      </c>
      <c r="Z121" s="4">
        <v>0.92720000000000025</v>
      </c>
      <c r="AA121" s="14">
        <v>1.0000000000000002</v>
      </c>
      <c r="AB121" s="4">
        <v>0.99999999999999978</v>
      </c>
      <c r="AC121" s="4">
        <v>0.96880000000000066</v>
      </c>
      <c r="AD121" s="14">
        <v>1.0000000000000002</v>
      </c>
      <c r="AE121" s="4">
        <v>1</v>
      </c>
      <c r="AF121" s="4">
        <v>1</v>
      </c>
      <c r="AG121" s="4">
        <v>0.84000000000000019</v>
      </c>
      <c r="AH121" s="4">
        <v>1</v>
      </c>
      <c r="AI121" s="4">
        <v>1</v>
      </c>
      <c r="AJ121" s="4">
        <v>0.84580000000000044</v>
      </c>
      <c r="AK121" s="4">
        <v>1</v>
      </c>
      <c r="AL121" s="4">
        <v>0.99619999999999975</v>
      </c>
      <c r="AM121" s="4">
        <v>1.0000000000000002</v>
      </c>
      <c r="AN121" s="4">
        <v>0.99599999999999966</v>
      </c>
      <c r="AO121" s="4">
        <v>1</v>
      </c>
      <c r="AP121" s="4">
        <v>1.0000000000000002</v>
      </c>
      <c r="AQ121" s="4">
        <v>0.99759999999999949</v>
      </c>
      <c r="AR121" s="4">
        <v>1.0000000000000002</v>
      </c>
      <c r="AS121" s="4">
        <v>0.9903999999999995</v>
      </c>
      <c r="AT121" s="4">
        <v>0.50080000000000002</v>
      </c>
      <c r="AU121" s="4">
        <v>0.99999999999999978</v>
      </c>
      <c r="AV121" s="4">
        <v>0.86100000000000021</v>
      </c>
      <c r="AW121" s="4">
        <v>1.0000000000000002</v>
      </c>
      <c r="AX121" s="4">
        <v>1.0000000000000002</v>
      </c>
      <c r="AY121" s="4">
        <v>1.0014000000000003</v>
      </c>
      <c r="AZ121" s="4">
        <v>1.0000000000000002</v>
      </c>
      <c r="BA121" s="4">
        <v>0.9992000000000002</v>
      </c>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row>
    <row r="122" spans="2:192" x14ac:dyDescent="0.3">
      <c r="B122">
        <v>114.5</v>
      </c>
      <c r="C122" s="5">
        <v>2.0000000000000005E-3</v>
      </c>
      <c r="D122" s="5">
        <v>2.1999999999999992E-2</v>
      </c>
      <c r="E122" s="5">
        <v>1.0002000017945309</v>
      </c>
      <c r="F122" s="4">
        <v>1</v>
      </c>
      <c r="G122" s="4">
        <v>1.0000000000000002</v>
      </c>
      <c r="H122" s="4">
        <v>0.96560000000000079</v>
      </c>
      <c r="I122" s="4">
        <v>0.99999999999999967</v>
      </c>
      <c r="J122" s="4">
        <v>1</v>
      </c>
      <c r="K122" s="4">
        <v>0.99999999999999989</v>
      </c>
      <c r="L122" s="4">
        <v>1.0000000000000002</v>
      </c>
      <c r="M122" s="4">
        <v>0.99999999999999978</v>
      </c>
      <c r="N122" s="4">
        <v>1</v>
      </c>
      <c r="O122" s="4">
        <v>0.99979999999999991</v>
      </c>
      <c r="P122" s="4">
        <v>0.99939999999999984</v>
      </c>
      <c r="Q122" s="4">
        <v>0.99319999999999953</v>
      </c>
      <c r="R122" s="14">
        <v>1.0000000000000002</v>
      </c>
      <c r="S122" s="4">
        <v>0.99999999999999989</v>
      </c>
      <c r="T122" s="4">
        <v>0.82579999999999998</v>
      </c>
      <c r="U122" s="14">
        <v>1</v>
      </c>
      <c r="V122" s="4">
        <v>0.99999999999999967</v>
      </c>
      <c r="W122" s="4">
        <v>0.95480000000000054</v>
      </c>
      <c r="X122" s="14">
        <v>1.0000000000000004</v>
      </c>
      <c r="Y122" s="4">
        <v>1</v>
      </c>
      <c r="Z122" s="4">
        <v>0.92900000000000027</v>
      </c>
      <c r="AA122" s="14">
        <v>1.0000000000000002</v>
      </c>
      <c r="AB122" s="4">
        <v>0.99999999999999978</v>
      </c>
      <c r="AC122" s="4">
        <v>0.96960000000000068</v>
      </c>
      <c r="AD122" s="14">
        <v>1.0000000000000002</v>
      </c>
      <c r="AE122" s="4">
        <v>1</v>
      </c>
      <c r="AF122" s="4">
        <v>1</v>
      </c>
      <c r="AG122" s="4">
        <v>0.84620000000000017</v>
      </c>
      <c r="AH122" s="4">
        <v>1</v>
      </c>
      <c r="AI122" s="4">
        <v>1</v>
      </c>
      <c r="AJ122" s="4">
        <v>0.8502000000000004</v>
      </c>
      <c r="AK122" s="4">
        <v>1</v>
      </c>
      <c r="AL122" s="4">
        <v>0.99619999999999975</v>
      </c>
      <c r="AM122" s="4">
        <v>1.0000000000000002</v>
      </c>
      <c r="AN122" s="4">
        <v>0.99599999999999966</v>
      </c>
      <c r="AO122" s="4">
        <v>1</v>
      </c>
      <c r="AP122" s="4">
        <v>1.0000000000000002</v>
      </c>
      <c r="AQ122" s="4">
        <v>0.99759999999999949</v>
      </c>
      <c r="AR122" s="4">
        <v>1.0000000000000002</v>
      </c>
      <c r="AS122" s="4">
        <v>0.99079999999999946</v>
      </c>
      <c r="AT122" s="4">
        <v>0.50540000000000007</v>
      </c>
      <c r="AU122" s="4">
        <v>0.99999999999999978</v>
      </c>
      <c r="AV122" s="4">
        <v>0.86480000000000024</v>
      </c>
      <c r="AW122" s="4">
        <v>1.0000000000000002</v>
      </c>
      <c r="AX122" s="4">
        <v>1.0000000000000002</v>
      </c>
      <c r="AY122" s="4">
        <v>1.0014000000000003</v>
      </c>
      <c r="AZ122" s="4">
        <v>1.0000000000000002</v>
      </c>
      <c r="BA122" s="4">
        <v>0.9992000000000002</v>
      </c>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row>
    <row r="123" spans="2:192" x14ac:dyDescent="0.3">
      <c r="B123">
        <v>115.5</v>
      </c>
      <c r="C123" s="5">
        <v>2.0000000000000005E-3</v>
      </c>
      <c r="D123" s="5">
        <v>2.339999999999999E-2</v>
      </c>
      <c r="E123" s="5">
        <v>1.0002000018207025</v>
      </c>
      <c r="F123" s="4">
        <v>1</v>
      </c>
      <c r="G123" s="4">
        <v>1.0000000000000002</v>
      </c>
      <c r="H123" s="4">
        <v>0.96760000000000079</v>
      </c>
      <c r="I123" s="4">
        <v>0.99999999999999967</v>
      </c>
      <c r="J123" s="4">
        <v>1</v>
      </c>
      <c r="K123" s="4">
        <v>0.99999999999999989</v>
      </c>
      <c r="L123" s="4">
        <v>1.0000000000000002</v>
      </c>
      <c r="M123" s="4">
        <v>0.99999999999999978</v>
      </c>
      <c r="N123" s="4">
        <v>1</v>
      </c>
      <c r="O123" s="4">
        <v>0.99979999999999991</v>
      </c>
      <c r="P123" s="4">
        <v>0.99959999999999982</v>
      </c>
      <c r="Q123" s="4">
        <v>0.99319999999999953</v>
      </c>
      <c r="R123" s="14">
        <v>1.0000000000000002</v>
      </c>
      <c r="S123" s="4">
        <v>0.99999999999999989</v>
      </c>
      <c r="T123" s="4">
        <v>0.83260000000000001</v>
      </c>
      <c r="U123" s="14">
        <v>1</v>
      </c>
      <c r="V123" s="4">
        <v>0.99999999999999967</v>
      </c>
      <c r="W123" s="4">
        <v>0.95660000000000056</v>
      </c>
      <c r="X123" s="14">
        <v>1.0000000000000004</v>
      </c>
      <c r="Y123" s="4">
        <v>1</v>
      </c>
      <c r="Z123" s="4">
        <v>0.93180000000000029</v>
      </c>
      <c r="AA123" s="14">
        <v>1.0000000000000002</v>
      </c>
      <c r="AB123" s="4">
        <v>0.99999999999999978</v>
      </c>
      <c r="AC123" s="4">
        <v>0.97020000000000073</v>
      </c>
      <c r="AD123" s="14">
        <v>1.0000000000000002</v>
      </c>
      <c r="AE123" s="4">
        <v>1</v>
      </c>
      <c r="AF123" s="4">
        <v>1</v>
      </c>
      <c r="AG123" s="4">
        <v>0.85080000000000022</v>
      </c>
      <c r="AH123" s="4">
        <v>1</v>
      </c>
      <c r="AI123" s="4">
        <v>1</v>
      </c>
      <c r="AJ123" s="4">
        <v>0.85480000000000045</v>
      </c>
      <c r="AK123" s="4">
        <v>1</v>
      </c>
      <c r="AL123" s="4">
        <v>0.99619999999999975</v>
      </c>
      <c r="AM123" s="4">
        <v>1.0000000000000002</v>
      </c>
      <c r="AN123" s="4">
        <v>0.99599999999999966</v>
      </c>
      <c r="AO123" s="4">
        <v>1</v>
      </c>
      <c r="AP123" s="4">
        <v>1.0000000000000002</v>
      </c>
      <c r="AQ123" s="4">
        <v>0.99759999999999949</v>
      </c>
      <c r="AR123" s="4">
        <v>1.0000000000000002</v>
      </c>
      <c r="AS123" s="4">
        <v>0.99099999999999944</v>
      </c>
      <c r="AT123" s="4">
        <v>0.5102000000000001</v>
      </c>
      <c r="AU123" s="4">
        <v>0.99999999999999978</v>
      </c>
      <c r="AV123" s="4">
        <v>0.86880000000000024</v>
      </c>
      <c r="AW123" s="4">
        <v>1.0000000000000002</v>
      </c>
      <c r="AX123" s="4">
        <v>1.0000000000000002</v>
      </c>
      <c r="AY123" s="4">
        <v>1.0014000000000003</v>
      </c>
      <c r="AZ123" s="4">
        <v>1.0000000000000002</v>
      </c>
      <c r="BA123" s="4">
        <v>0.9992000000000002</v>
      </c>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row>
    <row r="124" spans="2:192" x14ac:dyDescent="0.3">
      <c r="B124">
        <v>116.5</v>
      </c>
      <c r="C124" s="5">
        <v>2.0000000000000005E-3</v>
      </c>
      <c r="D124" s="5">
        <v>2.339999999999999E-2</v>
      </c>
      <c r="E124" s="5">
        <v>1.000200001846874</v>
      </c>
      <c r="F124" s="4">
        <v>1</v>
      </c>
      <c r="G124" s="4">
        <v>1.0000000000000002</v>
      </c>
      <c r="H124" s="4">
        <v>0.97000000000000075</v>
      </c>
      <c r="I124" s="4">
        <v>0.99999999999999967</v>
      </c>
      <c r="J124" s="4">
        <v>1</v>
      </c>
      <c r="K124" s="4">
        <v>0.99999999999999989</v>
      </c>
      <c r="L124" s="4">
        <v>1.0000000000000002</v>
      </c>
      <c r="M124" s="4">
        <v>0.99999999999999978</v>
      </c>
      <c r="N124" s="4">
        <v>1</v>
      </c>
      <c r="O124" s="4">
        <v>0.99979999999999991</v>
      </c>
      <c r="P124" s="4">
        <v>0.99959999999999982</v>
      </c>
      <c r="Q124" s="4">
        <v>0.99319999999999953</v>
      </c>
      <c r="R124" s="14">
        <v>1.0000000000000002</v>
      </c>
      <c r="S124" s="4">
        <v>0.99999999999999989</v>
      </c>
      <c r="T124" s="4">
        <v>0.83720000000000006</v>
      </c>
      <c r="U124" s="14">
        <v>1</v>
      </c>
      <c r="V124" s="4">
        <v>0.99999999999999967</v>
      </c>
      <c r="W124" s="4">
        <v>0.95880000000000054</v>
      </c>
      <c r="X124" s="14">
        <v>1.0000000000000004</v>
      </c>
      <c r="Y124" s="4">
        <v>1</v>
      </c>
      <c r="Z124" s="4">
        <v>0.93400000000000027</v>
      </c>
      <c r="AA124" s="14">
        <v>1.0000000000000002</v>
      </c>
      <c r="AB124" s="4">
        <v>0.99999999999999978</v>
      </c>
      <c r="AC124" s="4">
        <v>0.97160000000000069</v>
      </c>
      <c r="AD124" s="14">
        <v>1.0000000000000002</v>
      </c>
      <c r="AE124" s="4">
        <v>1</v>
      </c>
      <c r="AF124" s="4">
        <v>1</v>
      </c>
      <c r="AG124" s="4">
        <v>0.85660000000000025</v>
      </c>
      <c r="AH124" s="4">
        <v>1</v>
      </c>
      <c r="AI124" s="4">
        <v>1</v>
      </c>
      <c r="AJ124" s="4">
        <v>0.8614000000000005</v>
      </c>
      <c r="AK124" s="4">
        <v>1</v>
      </c>
      <c r="AL124" s="4">
        <v>0.99619999999999975</v>
      </c>
      <c r="AM124" s="4">
        <v>1.0000000000000002</v>
      </c>
      <c r="AN124" s="4">
        <v>0.99599999999999966</v>
      </c>
      <c r="AO124" s="4">
        <v>1</v>
      </c>
      <c r="AP124" s="4">
        <v>1.0000000000000002</v>
      </c>
      <c r="AQ124" s="4">
        <v>0.99759999999999949</v>
      </c>
      <c r="AR124" s="4">
        <v>1.0000000000000002</v>
      </c>
      <c r="AS124" s="4">
        <v>0.99199999999999944</v>
      </c>
      <c r="AT124" s="4">
        <v>0.51600000000000013</v>
      </c>
      <c r="AU124" s="4">
        <v>0.99999999999999978</v>
      </c>
      <c r="AV124" s="4">
        <v>0.87260000000000026</v>
      </c>
      <c r="AW124" s="4">
        <v>1.0000000000000002</v>
      </c>
      <c r="AX124" s="4">
        <v>1.0000000000000002</v>
      </c>
      <c r="AY124" s="4">
        <v>1.0014000000000003</v>
      </c>
      <c r="AZ124" s="4">
        <v>1.0000000000000002</v>
      </c>
      <c r="BA124" s="4">
        <v>0.9992000000000002</v>
      </c>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row>
    <row r="125" spans="2:192" x14ac:dyDescent="0.3">
      <c r="B125">
        <v>117.5</v>
      </c>
      <c r="C125" s="5">
        <v>2.0000000000000005E-3</v>
      </c>
      <c r="D125" s="5">
        <v>2.459999999999999E-2</v>
      </c>
      <c r="E125" s="5">
        <v>1.0002000018730455</v>
      </c>
      <c r="F125" s="4">
        <v>1</v>
      </c>
      <c r="G125" s="4">
        <v>1.0000000000000002</v>
      </c>
      <c r="H125" s="4">
        <v>0.97140000000000071</v>
      </c>
      <c r="I125" s="4">
        <v>0.99999999999999967</v>
      </c>
      <c r="J125" s="4">
        <v>1</v>
      </c>
      <c r="K125" s="4">
        <v>0.99999999999999989</v>
      </c>
      <c r="L125" s="4">
        <v>1.0000000000000002</v>
      </c>
      <c r="M125" s="4">
        <v>0.99999999999999978</v>
      </c>
      <c r="N125" s="4">
        <v>1</v>
      </c>
      <c r="O125" s="4">
        <v>0.99979999999999991</v>
      </c>
      <c r="P125" s="4">
        <v>0.99959999999999982</v>
      </c>
      <c r="Q125" s="4">
        <v>0.99339999999999951</v>
      </c>
      <c r="R125" s="14">
        <v>1.0000000000000002</v>
      </c>
      <c r="S125" s="4">
        <v>0.99999999999999989</v>
      </c>
      <c r="T125" s="4">
        <v>0.84160000000000001</v>
      </c>
      <c r="U125" s="14">
        <v>1</v>
      </c>
      <c r="V125" s="4">
        <v>0.99999999999999967</v>
      </c>
      <c r="W125" s="4">
        <v>0.9602000000000005</v>
      </c>
      <c r="X125" s="14">
        <v>1.0000000000000004</v>
      </c>
      <c r="Y125" s="4">
        <v>1</v>
      </c>
      <c r="Z125" s="4">
        <v>0.93600000000000028</v>
      </c>
      <c r="AA125" s="14">
        <v>1.0000000000000002</v>
      </c>
      <c r="AB125" s="4">
        <v>0.99999999999999978</v>
      </c>
      <c r="AC125" s="4">
        <v>0.97300000000000064</v>
      </c>
      <c r="AD125" s="14">
        <v>1.0000000000000002</v>
      </c>
      <c r="AE125" s="4">
        <v>1</v>
      </c>
      <c r="AF125" s="4">
        <v>1</v>
      </c>
      <c r="AG125" s="4">
        <v>0.8612000000000003</v>
      </c>
      <c r="AH125" s="4">
        <v>1</v>
      </c>
      <c r="AI125" s="4">
        <v>1</v>
      </c>
      <c r="AJ125" s="4">
        <v>0.86560000000000048</v>
      </c>
      <c r="AK125" s="4">
        <v>1</v>
      </c>
      <c r="AL125" s="4">
        <v>0.99639999999999973</v>
      </c>
      <c r="AM125" s="4">
        <v>1.0000000000000002</v>
      </c>
      <c r="AN125" s="4">
        <v>0.99599999999999966</v>
      </c>
      <c r="AO125" s="4">
        <v>1</v>
      </c>
      <c r="AP125" s="4">
        <v>1.0000000000000002</v>
      </c>
      <c r="AQ125" s="4">
        <v>0.99759999999999949</v>
      </c>
      <c r="AR125" s="4">
        <v>1.0000000000000002</v>
      </c>
      <c r="AS125" s="4">
        <v>0.99219999999999942</v>
      </c>
      <c r="AT125" s="4">
        <v>0.52100000000000013</v>
      </c>
      <c r="AU125" s="4">
        <v>0.99999999999999978</v>
      </c>
      <c r="AV125" s="4">
        <v>0.87740000000000029</v>
      </c>
      <c r="AW125" s="4">
        <v>1.0000000000000002</v>
      </c>
      <c r="AX125" s="4">
        <v>1.0000000000000002</v>
      </c>
      <c r="AY125" s="4">
        <v>1.0014000000000003</v>
      </c>
      <c r="AZ125" s="4">
        <v>1.0000000000000002</v>
      </c>
      <c r="BA125" s="4">
        <v>0.9992000000000002</v>
      </c>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row>
    <row r="126" spans="2:192" x14ac:dyDescent="0.3">
      <c r="B126">
        <v>118.5</v>
      </c>
      <c r="C126" s="5">
        <v>2.0000000000000005E-3</v>
      </c>
      <c r="D126" s="5">
        <v>2.519999999999999E-2</v>
      </c>
      <c r="E126" s="5">
        <v>1.000200001899217</v>
      </c>
      <c r="F126" s="4">
        <v>1</v>
      </c>
      <c r="G126" s="4">
        <v>1.0000000000000002</v>
      </c>
      <c r="H126" s="4">
        <v>0.97180000000000066</v>
      </c>
      <c r="I126" s="4">
        <v>0.99999999999999967</v>
      </c>
      <c r="J126" s="4">
        <v>1</v>
      </c>
      <c r="K126" s="4">
        <v>0.99999999999999989</v>
      </c>
      <c r="L126" s="4">
        <v>1.0000000000000002</v>
      </c>
      <c r="M126" s="4">
        <v>0.99999999999999978</v>
      </c>
      <c r="N126" s="4">
        <v>1</v>
      </c>
      <c r="O126" s="4">
        <v>0.99979999999999991</v>
      </c>
      <c r="P126" s="4">
        <v>0.99959999999999982</v>
      </c>
      <c r="Q126" s="4">
        <v>0.99339999999999951</v>
      </c>
      <c r="R126" s="14">
        <v>1.0000000000000002</v>
      </c>
      <c r="S126" s="4">
        <v>0.99999999999999989</v>
      </c>
      <c r="T126" s="4">
        <v>0.84620000000000006</v>
      </c>
      <c r="U126" s="14">
        <v>1</v>
      </c>
      <c r="V126" s="4">
        <v>0.99999999999999967</v>
      </c>
      <c r="W126" s="4">
        <v>0.96160000000000045</v>
      </c>
      <c r="X126" s="14">
        <v>1.0000000000000004</v>
      </c>
      <c r="Y126" s="4">
        <v>1</v>
      </c>
      <c r="Z126" s="4">
        <v>0.93900000000000028</v>
      </c>
      <c r="AA126" s="14">
        <v>1.0000000000000002</v>
      </c>
      <c r="AB126" s="4">
        <v>0.99999999999999978</v>
      </c>
      <c r="AC126" s="4">
        <v>0.9744000000000006</v>
      </c>
      <c r="AD126" s="14">
        <v>1.0000000000000002</v>
      </c>
      <c r="AE126" s="4">
        <v>1</v>
      </c>
      <c r="AF126" s="4">
        <v>1</v>
      </c>
      <c r="AG126" s="4">
        <v>0.86500000000000032</v>
      </c>
      <c r="AH126" s="4">
        <v>1</v>
      </c>
      <c r="AI126" s="4">
        <v>1</v>
      </c>
      <c r="AJ126" s="4">
        <v>0.87000000000000044</v>
      </c>
      <c r="AK126" s="4">
        <v>1</v>
      </c>
      <c r="AL126" s="4">
        <v>0.99639999999999973</v>
      </c>
      <c r="AM126" s="4">
        <v>1.0000000000000002</v>
      </c>
      <c r="AN126" s="4">
        <v>0.99619999999999964</v>
      </c>
      <c r="AO126" s="4">
        <v>1</v>
      </c>
      <c r="AP126" s="4">
        <v>1.0000000000000002</v>
      </c>
      <c r="AQ126" s="4">
        <v>0.99759999999999949</v>
      </c>
      <c r="AR126" s="4">
        <v>1.0000000000000002</v>
      </c>
      <c r="AS126" s="4">
        <v>0.99259999999999937</v>
      </c>
      <c r="AT126" s="4">
        <v>0.52580000000000016</v>
      </c>
      <c r="AU126" s="4">
        <v>0.99999999999999978</v>
      </c>
      <c r="AV126" s="4">
        <v>0.88160000000000027</v>
      </c>
      <c r="AW126" s="4">
        <v>1.0000000000000002</v>
      </c>
      <c r="AX126" s="4">
        <v>1.0000000000000002</v>
      </c>
      <c r="AY126" s="4">
        <v>1.0014000000000003</v>
      </c>
      <c r="AZ126" s="4">
        <v>1.0000000000000002</v>
      </c>
      <c r="BA126" s="4">
        <v>0.9992000000000002</v>
      </c>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row>
    <row r="127" spans="2:192" x14ac:dyDescent="0.3">
      <c r="B127">
        <v>119.5</v>
      </c>
      <c r="C127" s="5">
        <v>2.4000000000000007E-3</v>
      </c>
      <c r="D127" s="5">
        <v>2.579999999999999E-2</v>
      </c>
      <c r="E127" s="5">
        <v>1.0002000019253885</v>
      </c>
      <c r="F127" s="4">
        <v>1</v>
      </c>
      <c r="G127" s="4">
        <v>1.0000000000000002</v>
      </c>
      <c r="H127" s="4">
        <v>0.97340000000000071</v>
      </c>
      <c r="I127" s="4">
        <v>0.99999999999999967</v>
      </c>
      <c r="J127" s="4">
        <v>1</v>
      </c>
      <c r="K127" s="4">
        <v>0.99999999999999989</v>
      </c>
      <c r="L127" s="4">
        <v>1.0000000000000002</v>
      </c>
      <c r="M127" s="4">
        <v>0.99999999999999978</v>
      </c>
      <c r="N127" s="4">
        <v>1</v>
      </c>
      <c r="O127" s="4">
        <v>0.99979999999999991</v>
      </c>
      <c r="P127" s="4">
        <v>0.99959999999999982</v>
      </c>
      <c r="Q127" s="4">
        <v>0.99339999999999951</v>
      </c>
      <c r="R127" s="14">
        <v>1.0000000000000002</v>
      </c>
      <c r="S127" s="4">
        <v>0.99999999999999989</v>
      </c>
      <c r="T127" s="4">
        <v>0.84960000000000002</v>
      </c>
      <c r="U127" s="14">
        <v>1</v>
      </c>
      <c r="V127" s="4">
        <v>0.99999999999999967</v>
      </c>
      <c r="W127" s="4">
        <v>0.96260000000000046</v>
      </c>
      <c r="X127" s="14">
        <v>1.0000000000000004</v>
      </c>
      <c r="Y127" s="4">
        <v>1</v>
      </c>
      <c r="Z127" s="4">
        <v>0.9418000000000003</v>
      </c>
      <c r="AA127" s="14">
        <v>1.0000000000000002</v>
      </c>
      <c r="AB127" s="4">
        <v>0.99999999999999978</v>
      </c>
      <c r="AC127" s="4">
        <v>0.97520000000000062</v>
      </c>
      <c r="AD127" s="14">
        <v>1.0000000000000002</v>
      </c>
      <c r="AE127" s="4">
        <v>1</v>
      </c>
      <c r="AF127" s="4">
        <v>1</v>
      </c>
      <c r="AG127" s="4">
        <v>0.86840000000000028</v>
      </c>
      <c r="AH127" s="4">
        <v>1</v>
      </c>
      <c r="AI127" s="4">
        <v>1</v>
      </c>
      <c r="AJ127" s="4">
        <v>0.8734000000000004</v>
      </c>
      <c r="AK127" s="4">
        <v>1</v>
      </c>
      <c r="AL127" s="4">
        <v>0.99639999999999973</v>
      </c>
      <c r="AM127" s="4">
        <v>1.0000000000000002</v>
      </c>
      <c r="AN127" s="4">
        <v>0.99619999999999964</v>
      </c>
      <c r="AO127" s="4">
        <v>1</v>
      </c>
      <c r="AP127" s="4">
        <v>1.0000000000000002</v>
      </c>
      <c r="AQ127" s="4">
        <v>0.99759999999999949</v>
      </c>
      <c r="AR127" s="4">
        <v>1.0000000000000002</v>
      </c>
      <c r="AS127" s="4">
        <v>0.99319999999999942</v>
      </c>
      <c r="AT127" s="4">
        <v>0.53020000000000012</v>
      </c>
      <c r="AU127" s="4">
        <v>0.99999999999999978</v>
      </c>
      <c r="AV127" s="4">
        <v>0.8854000000000003</v>
      </c>
      <c r="AW127" s="4">
        <v>1.0000000000000002</v>
      </c>
      <c r="AX127" s="4">
        <v>1.0000000000000002</v>
      </c>
      <c r="AY127" s="4">
        <v>1.0014000000000003</v>
      </c>
      <c r="AZ127" s="4">
        <v>1.0000000000000002</v>
      </c>
      <c r="BA127" s="4">
        <v>0.9992000000000002</v>
      </c>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row>
    <row r="128" spans="2:192" x14ac:dyDescent="0.3">
      <c r="B128">
        <v>120.5</v>
      </c>
      <c r="C128" s="5">
        <v>2.6000000000000007E-3</v>
      </c>
      <c r="D128" s="5">
        <v>2.6199999999999991E-2</v>
      </c>
      <c r="E128" s="5">
        <v>1.00020000195156</v>
      </c>
      <c r="F128" s="4">
        <v>1</v>
      </c>
      <c r="G128" s="4">
        <v>1.0000000000000002</v>
      </c>
      <c r="H128" s="4">
        <v>0.97480000000000067</v>
      </c>
      <c r="I128" s="4">
        <v>0.99999999999999967</v>
      </c>
      <c r="J128" s="4">
        <v>1</v>
      </c>
      <c r="K128" s="4">
        <v>0.99999999999999989</v>
      </c>
      <c r="L128" s="4">
        <v>1.0000000000000002</v>
      </c>
      <c r="M128" s="4">
        <v>0.99999999999999978</v>
      </c>
      <c r="N128" s="4">
        <v>1</v>
      </c>
      <c r="O128" s="4">
        <v>0.99979999999999991</v>
      </c>
      <c r="P128" s="4">
        <v>0.99959999999999982</v>
      </c>
      <c r="Q128" s="4">
        <v>0.99359999999999948</v>
      </c>
      <c r="R128" s="14">
        <v>1.0000000000000002</v>
      </c>
      <c r="S128" s="4">
        <v>0.99999999999999989</v>
      </c>
      <c r="T128" s="4">
        <v>0.85360000000000003</v>
      </c>
      <c r="U128" s="14">
        <v>1</v>
      </c>
      <c r="V128" s="4">
        <v>0.99999999999999967</v>
      </c>
      <c r="W128" s="4">
        <v>0.96400000000000041</v>
      </c>
      <c r="X128" s="14">
        <v>1.0000000000000004</v>
      </c>
      <c r="Y128" s="4">
        <v>1</v>
      </c>
      <c r="Z128" s="4">
        <v>0.94420000000000026</v>
      </c>
      <c r="AA128" s="14">
        <v>1.0000000000000002</v>
      </c>
      <c r="AB128" s="4">
        <v>0.99999999999999978</v>
      </c>
      <c r="AC128" s="4">
        <v>0.97680000000000067</v>
      </c>
      <c r="AD128" s="14">
        <v>1.0000000000000002</v>
      </c>
      <c r="AE128" s="4">
        <v>1</v>
      </c>
      <c r="AF128" s="4">
        <v>1</v>
      </c>
      <c r="AG128" s="4">
        <v>0.87360000000000027</v>
      </c>
      <c r="AH128" s="4">
        <v>1</v>
      </c>
      <c r="AI128" s="4">
        <v>1</v>
      </c>
      <c r="AJ128" s="4">
        <v>0.87800000000000045</v>
      </c>
      <c r="AK128" s="4">
        <v>1</v>
      </c>
      <c r="AL128" s="4">
        <v>0.99639999999999973</v>
      </c>
      <c r="AM128" s="4">
        <v>1.0000000000000002</v>
      </c>
      <c r="AN128" s="4">
        <v>0.99639999999999962</v>
      </c>
      <c r="AO128" s="4">
        <v>1</v>
      </c>
      <c r="AP128" s="4">
        <v>1.0000000000000002</v>
      </c>
      <c r="AQ128" s="4">
        <v>0.99759999999999949</v>
      </c>
      <c r="AR128" s="4">
        <v>1.0000000000000002</v>
      </c>
      <c r="AS128" s="4">
        <v>0.99379999999999946</v>
      </c>
      <c r="AT128" s="4">
        <v>0.53480000000000016</v>
      </c>
      <c r="AU128" s="4">
        <v>0.99999999999999978</v>
      </c>
      <c r="AV128" s="4">
        <v>0.8894000000000003</v>
      </c>
      <c r="AW128" s="4">
        <v>1.0000000000000002</v>
      </c>
      <c r="AX128" s="4">
        <v>1.0000000000000002</v>
      </c>
      <c r="AY128" s="4">
        <v>1.0014000000000003</v>
      </c>
      <c r="AZ128" s="4">
        <v>1.0000000000000002</v>
      </c>
      <c r="BA128" s="4">
        <v>0.9992000000000002</v>
      </c>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row>
    <row r="129" spans="2:192" x14ac:dyDescent="0.3">
      <c r="B129">
        <v>121.5</v>
      </c>
      <c r="C129" s="5">
        <v>3.0000000000000009E-3</v>
      </c>
      <c r="D129" s="5">
        <v>2.679999999999999E-2</v>
      </c>
      <c r="E129" s="5">
        <v>1.0002000019777315</v>
      </c>
      <c r="F129" s="4">
        <v>1</v>
      </c>
      <c r="G129" s="4">
        <v>1.0000000000000002</v>
      </c>
      <c r="H129" s="4">
        <v>0.97600000000000064</v>
      </c>
      <c r="I129" s="4">
        <v>0.99999999999999967</v>
      </c>
      <c r="J129" s="4">
        <v>1</v>
      </c>
      <c r="K129" s="4">
        <v>0.99999999999999989</v>
      </c>
      <c r="L129" s="4">
        <v>1.0000000000000002</v>
      </c>
      <c r="M129" s="4">
        <v>0.99999999999999978</v>
      </c>
      <c r="N129" s="4">
        <v>1</v>
      </c>
      <c r="O129" s="4">
        <v>0.99979999999999991</v>
      </c>
      <c r="P129" s="4">
        <v>0.99959999999999982</v>
      </c>
      <c r="Q129" s="4">
        <v>0.99359999999999948</v>
      </c>
      <c r="R129" s="14">
        <v>1.0000000000000002</v>
      </c>
      <c r="S129" s="4">
        <v>0.99999999999999989</v>
      </c>
      <c r="T129" s="4">
        <v>0.85780000000000001</v>
      </c>
      <c r="U129" s="14">
        <v>1</v>
      </c>
      <c r="V129" s="4">
        <v>0.99999999999999967</v>
      </c>
      <c r="W129" s="4">
        <v>0.96540000000000037</v>
      </c>
      <c r="X129" s="14">
        <v>1.0000000000000004</v>
      </c>
      <c r="Y129" s="4">
        <v>1</v>
      </c>
      <c r="Z129" s="4">
        <v>0.94580000000000031</v>
      </c>
      <c r="AA129" s="14">
        <v>1.0000000000000002</v>
      </c>
      <c r="AB129" s="4">
        <v>0.99999999999999978</v>
      </c>
      <c r="AC129" s="4">
        <v>0.97680000000000067</v>
      </c>
      <c r="AD129" s="14">
        <v>1.0000000000000002</v>
      </c>
      <c r="AE129" s="4">
        <v>1</v>
      </c>
      <c r="AF129" s="4">
        <v>1</v>
      </c>
      <c r="AG129" s="4">
        <v>0.87700000000000022</v>
      </c>
      <c r="AH129" s="4">
        <v>1</v>
      </c>
      <c r="AI129" s="4">
        <v>1</v>
      </c>
      <c r="AJ129" s="4">
        <v>0.88300000000000045</v>
      </c>
      <c r="AK129" s="4">
        <v>1</v>
      </c>
      <c r="AL129" s="4">
        <v>0.99659999999999971</v>
      </c>
      <c r="AM129" s="4">
        <v>1.0000000000000002</v>
      </c>
      <c r="AN129" s="4">
        <v>0.99639999999999962</v>
      </c>
      <c r="AO129" s="4">
        <v>1</v>
      </c>
      <c r="AP129" s="4">
        <v>1.0000000000000002</v>
      </c>
      <c r="AQ129" s="4">
        <v>0.99759999999999949</v>
      </c>
      <c r="AR129" s="4">
        <v>1.0000000000000002</v>
      </c>
      <c r="AS129" s="4">
        <v>0.99379999999999946</v>
      </c>
      <c r="AT129" s="4">
        <v>0.53880000000000017</v>
      </c>
      <c r="AU129" s="4">
        <v>0.99999999999999978</v>
      </c>
      <c r="AV129" s="4">
        <v>0.89520000000000033</v>
      </c>
      <c r="AW129" s="4">
        <v>1.0000000000000002</v>
      </c>
      <c r="AX129" s="4">
        <v>1.0000000000000002</v>
      </c>
      <c r="AY129" s="4">
        <v>1.0014000000000003</v>
      </c>
      <c r="AZ129" s="4">
        <v>1.0000000000000002</v>
      </c>
      <c r="BA129" s="4">
        <v>0.9992000000000002</v>
      </c>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row>
    <row r="130" spans="2:192" x14ac:dyDescent="0.3">
      <c r="B130">
        <v>122.5</v>
      </c>
      <c r="C130" s="5">
        <v>3.0000000000000009E-3</v>
      </c>
      <c r="D130" s="5">
        <v>2.859999999999999E-2</v>
      </c>
      <c r="E130" s="5">
        <v>1.000200002003903</v>
      </c>
      <c r="F130" s="4">
        <v>1</v>
      </c>
      <c r="G130" s="4">
        <v>1.0000000000000002</v>
      </c>
      <c r="H130" s="4">
        <v>0.97700000000000065</v>
      </c>
      <c r="I130" s="4">
        <v>0.99999999999999967</v>
      </c>
      <c r="J130" s="4">
        <v>1</v>
      </c>
      <c r="K130" s="4">
        <v>0.99999999999999989</v>
      </c>
      <c r="L130" s="4">
        <v>1.0000000000000002</v>
      </c>
      <c r="M130" s="4">
        <v>0.99999999999999978</v>
      </c>
      <c r="N130" s="4">
        <v>1</v>
      </c>
      <c r="O130" s="4">
        <v>0.99979999999999991</v>
      </c>
      <c r="P130" s="4">
        <v>0.9997999999999998</v>
      </c>
      <c r="Q130" s="4">
        <v>0.99379999999999946</v>
      </c>
      <c r="R130" s="14">
        <v>1.0000000000000002</v>
      </c>
      <c r="S130" s="4">
        <v>0.99999999999999989</v>
      </c>
      <c r="T130" s="4">
        <v>0.86019999999999996</v>
      </c>
      <c r="U130" s="14">
        <v>1</v>
      </c>
      <c r="V130" s="4">
        <v>0.99999999999999967</v>
      </c>
      <c r="W130" s="4">
        <v>0.96700000000000041</v>
      </c>
      <c r="X130" s="14">
        <v>1.0000000000000004</v>
      </c>
      <c r="Y130" s="4">
        <v>1</v>
      </c>
      <c r="Z130" s="4">
        <v>0.94860000000000033</v>
      </c>
      <c r="AA130" s="14">
        <v>1.0000000000000002</v>
      </c>
      <c r="AB130" s="4">
        <v>0.99999999999999978</v>
      </c>
      <c r="AC130" s="4">
        <v>0.97920000000000063</v>
      </c>
      <c r="AD130" s="14">
        <v>1.0000000000000002</v>
      </c>
      <c r="AE130" s="4">
        <v>1</v>
      </c>
      <c r="AF130" s="4">
        <v>1</v>
      </c>
      <c r="AG130" s="4">
        <v>0.87980000000000025</v>
      </c>
      <c r="AH130" s="4">
        <v>1</v>
      </c>
      <c r="AI130" s="4">
        <v>1</v>
      </c>
      <c r="AJ130" s="4">
        <v>0.88680000000000048</v>
      </c>
      <c r="AK130" s="4">
        <v>1</v>
      </c>
      <c r="AL130" s="4">
        <v>0.99659999999999971</v>
      </c>
      <c r="AM130" s="4">
        <v>1.0000000000000002</v>
      </c>
      <c r="AN130" s="4">
        <v>0.99699999999999966</v>
      </c>
      <c r="AO130" s="4">
        <v>1</v>
      </c>
      <c r="AP130" s="4">
        <v>1.0000000000000002</v>
      </c>
      <c r="AQ130" s="4">
        <v>0.99759999999999949</v>
      </c>
      <c r="AR130" s="4">
        <v>1.0000000000000002</v>
      </c>
      <c r="AS130" s="4">
        <v>0.99379999999999946</v>
      </c>
      <c r="AT130" s="4">
        <v>0.54340000000000022</v>
      </c>
      <c r="AU130" s="4">
        <v>0.99999999999999978</v>
      </c>
      <c r="AV130" s="4">
        <v>0.89760000000000029</v>
      </c>
      <c r="AW130" s="4">
        <v>1.0000000000000002</v>
      </c>
      <c r="AX130" s="4">
        <v>1.0000000000000002</v>
      </c>
      <c r="AY130" s="4">
        <v>1.0014000000000003</v>
      </c>
      <c r="AZ130" s="4">
        <v>1.0000000000000002</v>
      </c>
      <c r="BA130" s="4">
        <v>0.9992000000000002</v>
      </c>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row>
    <row r="131" spans="2:192" x14ac:dyDescent="0.3">
      <c r="B131">
        <v>123.5</v>
      </c>
      <c r="C131" s="5">
        <v>3.0000000000000009E-3</v>
      </c>
      <c r="D131" s="5">
        <v>3.1599999999999989E-2</v>
      </c>
      <c r="E131" s="5">
        <v>1.0002000020300745</v>
      </c>
      <c r="F131" s="4">
        <v>1</v>
      </c>
      <c r="G131" s="4">
        <v>1.0000000000000002</v>
      </c>
      <c r="H131" s="4">
        <v>0.9784000000000006</v>
      </c>
      <c r="I131" s="4">
        <v>0.99999999999999967</v>
      </c>
      <c r="J131" s="4">
        <v>1</v>
      </c>
      <c r="K131" s="4">
        <v>0.99999999999999989</v>
      </c>
      <c r="L131" s="4">
        <v>1.0000000000000002</v>
      </c>
      <c r="M131" s="4">
        <v>0.99999999999999978</v>
      </c>
      <c r="N131" s="4">
        <v>1</v>
      </c>
      <c r="O131" s="4">
        <v>0.99979999999999991</v>
      </c>
      <c r="P131" s="4">
        <v>0.9997999999999998</v>
      </c>
      <c r="Q131" s="4">
        <v>0.99399999999999944</v>
      </c>
      <c r="R131" s="14">
        <v>1.0000000000000002</v>
      </c>
      <c r="S131" s="4">
        <v>0.99999999999999989</v>
      </c>
      <c r="T131" s="4">
        <v>0.86459999999999992</v>
      </c>
      <c r="U131" s="14">
        <v>1</v>
      </c>
      <c r="V131" s="4">
        <v>0.99999999999999967</v>
      </c>
      <c r="W131" s="4">
        <v>0.96860000000000046</v>
      </c>
      <c r="X131" s="14">
        <v>1.0000000000000004</v>
      </c>
      <c r="Y131" s="4">
        <v>1</v>
      </c>
      <c r="Z131" s="4">
        <v>0.95120000000000038</v>
      </c>
      <c r="AA131" s="14">
        <v>1.0000000000000002</v>
      </c>
      <c r="AB131" s="4">
        <v>0.99999999999999978</v>
      </c>
      <c r="AC131" s="4">
        <v>0.98080000000000067</v>
      </c>
      <c r="AD131" s="14">
        <v>1.0000000000000002</v>
      </c>
      <c r="AE131" s="4">
        <v>1</v>
      </c>
      <c r="AF131" s="4">
        <v>1</v>
      </c>
      <c r="AG131" s="4">
        <v>0.88520000000000021</v>
      </c>
      <c r="AH131" s="4">
        <v>1</v>
      </c>
      <c r="AI131" s="4">
        <v>1</v>
      </c>
      <c r="AJ131" s="4">
        <v>0.89140000000000053</v>
      </c>
      <c r="AK131" s="4">
        <v>1</v>
      </c>
      <c r="AL131" s="4">
        <v>0.99659999999999971</v>
      </c>
      <c r="AM131" s="4">
        <v>1.0000000000000002</v>
      </c>
      <c r="AN131" s="4">
        <v>0.99699999999999966</v>
      </c>
      <c r="AO131" s="4">
        <v>1</v>
      </c>
      <c r="AP131" s="4">
        <v>1.0000000000000002</v>
      </c>
      <c r="AQ131" s="4">
        <v>0.99759999999999949</v>
      </c>
      <c r="AR131" s="4">
        <v>1.0000000000000002</v>
      </c>
      <c r="AS131" s="4">
        <v>0.99379999999999946</v>
      </c>
      <c r="AT131" s="4">
        <v>0.54800000000000026</v>
      </c>
      <c r="AU131" s="4">
        <v>0.99999999999999978</v>
      </c>
      <c r="AV131" s="4">
        <v>0.90120000000000033</v>
      </c>
      <c r="AW131" s="4">
        <v>1.0000000000000002</v>
      </c>
      <c r="AX131" s="4">
        <v>1.0000000000000002</v>
      </c>
      <c r="AY131" s="4">
        <v>1.0014000000000003</v>
      </c>
      <c r="AZ131" s="4">
        <v>1.0000000000000002</v>
      </c>
      <c r="BA131" s="4">
        <v>0.9992000000000002</v>
      </c>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row>
    <row r="132" spans="2:192" x14ac:dyDescent="0.3">
      <c r="B132">
        <v>124.5</v>
      </c>
      <c r="C132" s="5">
        <v>3.4000000000000011E-3</v>
      </c>
      <c r="D132" s="5">
        <v>3.2199999999999993E-2</v>
      </c>
      <c r="E132" s="5">
        <v>1.000200002056246</v>
      </c>
      <c r="F132" s="4">
        <v>1</v>
      </c>
      <c r="G132" s="4">
        <v>1.0000000000000002</v>
      </c>
      <c r="H132" s="4">
        <v>0.97960000000000058</v>
      </c>
      <c r="I132" s="4">
        <v>0.99999999999999967</v>
      </c>
      <c r="J132" s="4">
        <v>1</v>
      </c>
      <c r="K132" s="4">
        <v>0.99999999999999989</v>
      </c>
      <c r="L132" s="4">
        <v>1.0000000000000002</v>
      </c>
      <c r="M132" s="4">
        <v>0.99999999999999978</v>
      </c>
      <c r="N132" s="4">
        <v>1</v>
      </c>
      <c r="O132" s="4">
        <v>0.99979999999999991</v>
      </c>
      <c r="P132" s="4">
        <v>0.9997999999999998</v>
      </c>
      <c r="Q132" s="4">
        <v>0.99419999999999942</v>
      </c>
      <c r="R132" s="14">
        <v>1.0000000000000002</v>
      </c>
      <c r="S132" s="4">
        <v>0.99999999999999989</v>
      </c>
      <c r="T132" s="4">
        <v>0.87059999999999993</v>
      </c>
      <c r="U132" s="14">
        <v>1</v>
      </c>
      <c r="V132" s="4">
        <v>0.99999999999999967</v>
      </c>
      <c r="W132" s="4">
        <v>0.96980000000000044</v>
      </c>
      <c r="X132" s="14">
        <v>1.0000000000000004</v>
      </c>
      <c r="Y132" s="4">
        <v>1</v>
      </c>
      <c r="Z132" s="4">
        <v>0.9540000000000004</v>
      </c>
      <c r="AA132" s="14">
        <v>1.0000000000000002</v>
      </c>
      <c r="AB132" s="4">
        <v>0.99999999999999978</v>
      </c>
      <c r="AC132" s="4">
        <v>0.98100000000000065</v>
      </c>
      <c r="AD132" s="14">
        <v>1.0000000000000002</v>
      </c>
      <c r="AE132" s="4">
        <v>1</v>
      </c>
      <c r="AF132" s="4">
        <v>1</v>
      </c>
      <c r="AG132" s="4">
        <v>0.88880000000000026</v>
      </c>
      <c r="AH132" s="4">
        <v>1</v>
      </c>
      <c r="AI132" s="4">
        <v>1</v>
      </c>
      <c r="AJ132" s="4">
        <v>0.89700000000000057</v>
      </c>
      <c r="AK132" s="4">
        <v>1</v>
      </c>
      <c r="AL132" s="4">
        <v>0.99679999999999969</v>
      </c>
      <c r="AM132" s="4">
        <v>1.0000000000000002</v>
      </c>
      <c r="AN132" s="4">
        <v>0.99699999999999966</v>
      </c>
      <c r="AO132" s="4">
        <v>1</v>
      </c>
      <c r="AP132" s="4">
        <v>1.0000000000000002</v>
      </c>
      <c r="AQ132" s="4">
        <v>0.99759999999999949</v>
      </c>
      <c r="AR132" s="4">
        <v>1.0000000000000002</v>
      </c>
      <c r="AS132" s="4">
        <v>0.99419999999999942</v>
      </c>
      <c r="AT132" s="4">
        <v>0.55320000000000025</v>
      </c>
      <c r="AU132" s="4">
        <v>0.99999999999999978</v>
      </c>
      <c r="AV132" s="4">
        <v>0.90520000000000034</v>
      </c>
      <c r="AW132" s="4">
        <v>1.0000000000000002</v>
      </c>
      <c r="AX132" s="4">
        <v>1.0000000000000002</v>
      </c>
      <c r="AY132" s="4">
        <v>1.0014000000000003</v>
      </c>
      <c r="AZ132" s="4">
        <v>1.0000000000000002</v>
      </c>
      <c r="BA132" s="4">
        <v>0.9992000000000002</v>
      </c>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row>
    <row r="133" spans="2:192" x14ac:dyDescent="0.3">
      <c r="B133">
        <v>125.5</v>
      </c>
      <c r="C133" s="5">
        <v>4.000000000000001E-3</v>
      </c>
      <c r="D133" s="5">
        <v>3.4599999999999992E-2</v>
      </c>
      <c r="E133" s="5">
        <v>1.0002000020824175</v>
      </c>
      <c r="F133" s="4">
        <v>1</v>
      </c>
      <c r="G133" s="4">
        <v>1.0000000000000002</v>
      </c>
      <c r="H133" s="4">
        <v>0.9804000000000006</v>
      </c>
      <c r="I133" s="4">
        <v>0.99999999999999967</v>
      </c>
      <c r="J133" s="4">
        <v>1</v>
      </c>
      <c r="K133" s="4">
        <v>0.99999999999999989</v>
      </c>
      <c r="L133" s="4">
        <v>1.0000000000000002</v>
      </c>
      <c r="M133" s="4">
        <v>0.99999999999999978</v>
      </c>
      <c r="N133" s="4">
        <v>1</v>
      </c>
      <c r="O133" s="4">
        <v>0.99979999999999991</v>
      </c>
      <c r="P133" s="4">
        <v>0.9997999999999998</v>
      </c>
      <c r="Q133" s="4">
        <v>0.99419999999999942</v>
      </c>
      <c r="R133" s="14">
        <v>1.0000000000000002</v>
      </c>
      <c r="S133" s="4">
        <v>0.99999999999999989</v>
      </c>
      <c r="T133" s="4">
        <v>0.87499999999999989</v>
      </c>
      <c r="U133" s="14">
        <v>1</v>
      </c>
      <c r="V133" s="4">
        <v>0.99999999999999967</v>
      </c>
      <c r="W133" s="4">
        <v>0.97240000000000049</v>
      </c>
      <c r="X133" s="14">
        <v>1.0000000000000004</v>
      </c>
      <c r="Y133" s="4">
        <v>1</v>
      </c>
      <c r="Z133" s="4">
        <v>0.95560000000000045</v>
      </c>
      <c r="AA133" s="14">
        <v>1.0000000000000002</v>
      </c>
      <c r="AB133" s="4">
        <v>0.99999999999999978</v>
      </c>
      <c r="AC133" s="4">
        <v>0.98180000000000067</v>
      </c>
      <c r="AD133" s="14">
        <v>1.0000000000000002</v>
      </c>
      <c r="AE133" s="4">
        <v>1</v>
      </c>
      <c r="AF133" s="4">
        <v>1</v>
      </c>
      <c r="AG133" s="4">
        <v>0.89260000000000028</v>
      </c>
      <c r="AH133" s="4">
        <v>1</v>
      </c>
      <c r="AI133" s="4">
        <v>1</v>
      </c>
      <c r="AJ133" s="4">
        <v>0.90100000000000058</v>
      </c>
      <c r="AK133" s="4">
        <v>1</v>
      </c>
      <c r="AL133" s="4">
        <v>0.99679999999999969</v>
      </c>
      <c r="AM133" s="4">
        <v>1.0000000000000002</v>
      </c>
      <c r="AN133" s="4">
        <v>0.99699999999999966</v>
      </c>
      <c r="AO133" s="4">
        <v>1</v>
      </c>
      <c r="AP133" s="4">
        <v>1.0000000000000002</v>
      </c>
      <c r="AQ133" s="4">
        <v>0.99759999999999949</v>
      </c>
      <c r="AR133" s="4">
        <v>1.0000000000000002</v>
      </c>
      <c r="AS133" s="4">
        <v>0.99479999999999946</v>
      </c>
      <c r="AT133" s="4">
        <v>0.55860000000000021</v>
      </c>
      <c r="AU133" s="4">
        <v>0.99999999999999978</v>
      </c>
      <c r="AV133" s="4">
        <v>0.90900000000000036</v>
      </c>
      <c r="AW133" s="4">
        <v>1.0000000000000002</v>
      </c>
      <c r="AX133" s="4">
        <v>1.0000000000000002</v>
      </c>
      <c r="AY133" s="4">
        <v>1.0014000000000003</v>
      </c>
      <c r="AZ133" s="4">
        <v>1.0000000000000002</v>
      </c>
      <c r="BA133" s="4">
        <v>0.9992000000000002</v>
      </c>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row>
    <row r="134" spans="2:192" x14ac:dyDescent="0.3">
      <c r="B134">
        <v>126.5</v>
      </c>
      <c r="C134" s="5">
        <v>4.2000000000000006E-3</v>
      </c>
      <c r="D134" s="5">
        <v>3.5399999999999994E-2</v>
      </c>
      <c r="E134" s="5">
        <v>1.0002000021085891</v>
      </c>
      <c r="F134" s="4">
        <v>1</v>
      </c>
      <c r="G134" s="4">
        <v>1.0000000000000002</v>
      </c>
      <c r="H134" s="4">
        <v>0.98120000000000063</v>
      </c>
      <c r="I134" s="4">
        <v>0.99999999999999967</v>
      </c>
      <c r="J134" s="4">
        <v>1</v>
      </c>
      <c r="K134" s="4">
        <v>0.99999999999999989</v>
      </c>
      <c r="L134" s="4">
        <v>1.0000000000000002</v>
      </c>
      <c r="M134" s="4">
        <v>0.99999999999999978</v>
      </c>
      <c r="N134" s="4">
        <v>1</v>
      </c>
      <c r="O134" s="4">
        <v>0.99979999999999991</v>
      </c>
      <c r="P134" s="4">
        <v>0.9997999999999998</v>
      </c>
      <c r="Q134" s="4">
        <v>0.99419999999999942</v>
      </c>
      <c r="R134" s="14">
        <v>1.0000000000000002</v>
      </c>
      <c r="S134" s="4">
        <v>0.99999999999999989</v>
      </c>
      <c r="T134" s="4">
        <v>0.87839999999999985</v>
      </c>
      <c r="U134" s="14">
        <v>1</v>
      </c>
      <c r="V134" s="4">
        <v>0.99999999999999967</v>
      </c>
      <c r="W134" s="4">
        <v>0.97360000000000047</v>
      </c>
      <c r="X134" s="14">
        <v>1.0000000000000004</v>
      </c>
      <c r="Y134" s="4">
        <v>1</v>
      </c>
      <c r="Z134" s="4">
        <v>0.95780000000000043</v>
      </c>
      <c r="AA134" s="14">
        <v>1.0000000000000002</v>
      </c>
      <c r="AB134" s="4">
        <v>0.99999999999999978</v>
      </c>
      <c r="AC134" s="4">
        <v>0.98320000000000063</v>
      </c>
      <c r="AD134" s="14">
        <v>1.0000000000000002</v>
      </c>
      <c r="AE134" s="4">
        <v>1</v>
      </c>
      <c r="AF134" s="4">
        <v>1</v>
      </c>
      <c r="AG134" s="4">
        <v>0.89460000000000028</v>
      </c>
      <c r="AH134" s="4">
        <v>1</v>
      </c>
      <c r="AI134" s="4">
        <v>1</v>
      </c>
      <c r="AJ134" s="4">
        <v>0.90460000000000063</v>
      </c>
      <c r="AK134" s="4">
        <v>1</v>
      </c>
      <c r="AL134" s="4">
        <v>0.99679999999999969</v>
      </c>
      <c r="AM134" s="4">
        <v>1.0000000000000002</v>
      </c>
      <c r="AN134" s="4">
        <v>0.99699999999999966</v>
      </c>
      <c r="AO134" s="4">
        <v>1</v>
      </c>
      <c r="AP134" s="4">
        <v>1.0000000000000002</v>
      </c>
      <c r="AQ134" s="4">
        <v>0.99759999999999949</v>
      </c>
      <c r="AR134" s="4">
        <v>1.0000000000000002</v>
      </c>
      <c r="AS134" s="4">
        <v>0.99579999999999946</v>
      </c>
      <c r="AT134" s="4">
        <v>0.56340000000000023</v>
      </c>
      <c r="AU134" s="4">
        <v>0.99999999999999978</v>
      </c>
      <c r="AV134" s="4">
        <v>0.91240000000000032</v>
      </c>
      <c r="AW134" s="4">
        <v>1.0000000000000002</v>
      </c>
      <c r="AX134" s="4">
        <v>1.0000000000000002</v>
      </c>
      <c r="AY134" s="4">
        <v>1.0014000000000003</v>
      </c>
      <c r="AZ134" s="4">
        <v>1.0000000000000002</v>
      </c>
      <c r="BA134" s="4">
        <v>0.9992000000000002</v>
      </c>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row>
    <row r="135" spans="2:192" x14ac:dyDescent="0.3">
      <c r="B135">
        <v>127.5</v>
      </c>
      <c r="C135" s="5">
        <v>4.6000000000000008E-3</v>
      </c>
      <c r="D135" s="5">
        <v>3.6999999999999991E-2</v>
      </c>
      <c r="E135" s="5">
        <v>1.0002000021347606</v>
      </c>
      <c r="F135" s="4">
        <v>1</v>
      </c>
      <c r="G135" s="4">
        <v>1.0000000000000002</v>
      </c>
      <c r="H135" s="4">
        <v>0.98200000000000065</v>
      </c>
      <c r="I135" s="4">
        <v>0.99999999999999967</v>
      </c>
      <c r="J135" s="4">
        <v>1</v>
      </c>
      <c r="K135" s="4">
        <v>0.99999999999999989</v>
      </c>
      <c r="L135" s="4">
        <v>1.0000000000000002</v>
      </c>
      <c r="M135" s="4">
        <v>0.99999999999999978</v>
      </c>
      <c r="N135" s="4">
        <v>1</v>
      </c>
      <c r="O135" s="4">
        <v>0.99979999999999991</v>
      </c>
      <c r="P135" s="4">
        <v>0.9997999999999998</v>
      </c>
      <c r="Q135" s="4">
        <v>0.99419999999999942</v>
      </c>
      <c r="R135" s="14">
        <v>1.0000000000000002</v>
      </c>
      <c r="S135" s="4">
        <v>0.99999999999999989</v>
      </c>
      <c r="T135" s="4">
        <v>0.88099999999999989</v>
      </c>
      <c r="U135" s="14">
        <v>1</v>
      </c>
      <c r="V135" s="4">
        <v>0.99999999999999967</v>
      </c>
      <c r="W135" s="4">
        <v>0.97460000000000047</v>
      </c>
      <c r="X135" s="14">
        <v>1.0000000000000004</v>
      </c>
      <c r="Y135" s="4">
        <v>1</v>
      </c>
      <c r="Z135" s="4">
        <v>0.96060000000000045</v>
      </c>
      <c r="AA135" s="14">
        <v>1.0000000000000002</v>
      </c>
      <c r="AB135" s="4">
        <v>0.99999999999999978</v>
      </c>
      <c r="AC135" s="4">
        <v>0.98340000000000061</v>
      </c>
      <c r="AD135" s="14">
        <v>1.0000000000000002</v>
      </c>
      <c r="AE135" s="4">
        <v>1</v>
      </c>
      <c r="AF135" s="4">
        <v>1</v>
      </c>
      <c r="AG135" s="4">
        <v>0.90100000000000025</v>
      </c>
      <c r="AH135" s="4">
        <v>1</v>
      </c>
      <c r="AI135" s="4">
        <v>1</v>
      </c>
      <c r="AJ135" s="4">
        <v>0.90780000000000061</v>
      </c>
      <c r="AK135" s="4">
        <v>1</v>
      </c>
      <c r="AL135" s="4">
        <v>0.99679999999999969</v>
      </c>
      <c r="AM135" s="4">
        <v>1.0000000000000002</v>
      </c>
      <c r="AN135" s="4">
        <v>0.99699999999999966</v>
      </c>
      <c r="AO135" s="4">
        <v>1</v>
      </c>
      <c r="AP135" s="4">
        <v>1.0000000000000002</v>
      </c>
      <c r="AQ135" s="4">
        <v>0.99759999999999949</v>
      </c>
      <c r="AR135" s="4">
        <v>1.0000000000000002</v>
      </c>
      <c r="AS135" s="4">
        <v>0.99579999999999946</v>
      </c>
      <c r="AT135" s="4">
        <v>0.5698000000000002</v>
      </c>
      <c r="AU135" s="4">
        <v>0.99999999999999978</v>
      </c>
      <c r="AV135" s="4">
        <v>0.91520000000000035</v>
      </c>
      <c r="AW135" s="4">
        <v>1.0000000000000002</v>
      </c>
      <c r="AX135" s="4">
        <v>1.0000000000000002</v>
      </c>
      <c r="AY135" s="4">
        <v>1.0014000000000003</v>
      </c>
      <c r="AZ135" s="4">
        <v>1.0000000000000002</v>
      </c>
      <c r="BA135" s="4">
        <v>0.9992000000000002</v>
      </c>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row>
    <row r="136" spans="2:192" x14ac:dyDescent="0.3">
      <c r="B136">
        <v>128.5</v>
      </c>
      <c r="C136" s="5">
        <v>5.2000000000000006E-3</v>
      </c>
      <c r="D136" s="5">
        <v>3.9599999999999989E-2</v>
      </c>
      <c r="E136" s="5">
        <v>1.0002000021609321</v>
      </c>
      <c r="F136" s="4">
        <v>1</v>
      </c>
      <c r="G136" s="4">
        <v>1.0000000000000002</v>
      </c>
      <c r="H136" s="4">
        <v>0.98280000000000067</v>
      </c>
      <c r="I136" s="4">
        <v>0.99999999999999967</v>
      </c>
      <c r="J136" s="4">
        <v>1</v>
      </c>
      <c r="K136" s="4">
        <v>0.99999999999999989</v>
      </c>
      <c r="L136" s="4">
        <v>1.0000000000000002</v>
      </c>
      <c r="M136" s="4">
        <v>0.99999999999999978</v>
      </c>
      <c r="N136" s="4">
        <v>1</v>
      </c>
      <c r="O136" s="4">
        <v>0.99979999999999991</v>
      </c>
      <c r="P136" s="4">
        <v>0.99999999999999978</v>
      </c>
      <c r="Q136" s="4">
        <v>0.99419999999999942</v>
      </c>
      <c r="R136" s="14">
        <v>1.0000000000000002</v>
      </c>
      <c r="S136" s="4">
        <v>0.99999999999999989</v>
      </c>
      <c r="T136" s="4">
        <v>0.8829999999999999</v>
      </c>
      <c r="U136" s="14">
        <v>1</v>
      </c>
      <c r="V136" s="4">
        <v>0.99999999999999967</v>
      </c>
      <c r="W136" s="4">
        <v>0.97660000000000047</v>
      </c>
      <c r="X136" s="14">
        <v>1.0000000000000004</v>
      </c>
      <c r="Y136" s="4">
        <v>1</v>
      </c>
      <c r="Z136" s="4">
        <v>0.96260000000000046</v>
      </c>
      <c r="AA136" s="14">
        <v>1.0000000000000002</v>
      </c>
      <c r="AB136" s="4">
        <v>0.99999999999999978</v>
      </c>
      <c r="AC136" s="4">
        <v>0.98400000000000065</v>
      </c>
      <c r="AD136" s="14">
        <v>1.0000000000000002</v>
      </c>
      <c r="AE136" s="4">
        <v>1</v>
      </c>
      <c r="AF136" s="4">
        <v>1</v>
      </c>
      <c r="AG136" s="4">
        <v>0.90460000000000029</v>
      </c>
      <c r="AH136" s="4">
        <v>1</v>
      </c>
      <c r="AI136" s="4">
        <v>1</v>
      </c>
      <c r="AJ136" s="4">
        <v>0.91040000000000065</v>
      </c>
      <c r="AK136" s="4">
        <v>1</v>
      </c>
      <c r="AL136" s="4">
        <v>0.99679999999999969</v>
      </c>
      <c r="AM136" s="4">
        <v>1.0000000000000002</v>
      </c>
      <c r="AN136" s="4">
        <v>0.99699999999999966</v>
      </c>
      <c r="AO136" s="4">
        <v>1</v>
      </c>
      <c r="AP136" s="4">
        <v>1.0000000000000002</v>
      </c>
      <c r="AQ136" s="4">
        <v>0.99759999999999949</v>
      </c>
      <c r="AR136" s="4">
        <v>1.0000000000000002</v>
      </c>
      <c r="AS136" s="4">
        <v>0.99599999999999944</v>
      </c>
      <c r="AT136" s="4">
        <v>0.5758000000000002</v>
      </c>
      <c r="AU136" s="4">
        <v>0.99999999999999978</v>
      </c>
      <c r="AV136" s="4">
        <v>0.91820000000000035</v>
      </c>
      <c r="AW136" s="4">
        <v>1.0000000000000002</v>
      </c>
      <c r="AX136" s="4">
        <v>1.0000000000000002</v>
      </c>
      <c r="AY136" s="4">
        <v>1.0014000000000003</v>
      </c>
      <c r="AZ136" s="4">
        <v>1.0000000000000002</v>
      </c>
      <c r="BA136" s="4">
        <v>0.9992000000000002</v>
      </c>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row>
    <row r="137" spans="2:192" x14ac:dyDescent="0.3">
      <c r="B137">
        <v>129.5</v>
      </c>
      <c r="C137" s="5">
        <v>5.2000000000000006E-3</v>
      </c>
      <c r="D137" s="5">
        <v>4.179999999999999E-2</v>
      </c>
      <c r="E137" s="5">
        <v>1.0002000021871036</v>
      </c>
      <c r="F137" s="4">
        <v>1</v>
      </c>
      <c r="G137" s="4">
        <v>1.0000000000000002</v>
      </c>
      <c r="H137" s="4">
        <v>0.98380000000000067</v>
      </c>
      <c r="I137" s="4">
        <v>0.99999999999999967</v>
      </c>
      <c r="J137" s="4">
        <v>1</v>
      </c>
      <c r="K137" s="4">
        <v>0.99999999999999989</v>
      </c>
      <c r="L137" s="4">
        <v>1.0000000000000002</v>
      </c>
      <c r="M137" s="4">
        <v>0.99999999999999978</v>
      </c>
      <c r="N137" s="4">
        <v>1</v>
      </c>
      <c r="O137" s="4">
        <v>0.99979999999999991</v>
      </c>
      <c r="P137" s="4">
        <v>0.99999999999999978</v>
      </c>
      <c r="Q137" s="4">
        <v>0.99419999999999942</v>
      </c>
      <c r="R137" s="14">
        <v>1.0000000000000002</v>
      </c>
      <c r="S137" s="4">
        <v>0.99999999999999989</v>
      </c>
      <c r="T137" s="4">
        <v>0.8849999999999999</v>
      </c>
      <c r="U137" s="14">
        <v>1</v>
      </c>
      <c r="V137" s="4">
        <v>0.99999999999999967</v>
      </c>
      <c r="W137" s="4">
        <v>0.97820000000000051</v>
      </c>
      <c r="X137" s="14">
        <v>1.0000000000000004</v>
      </c>
      <c r="Y137" s="4">
        <v>1</v>
      </c>
      <c r="Z137" s="4">
        <v>0.96340000000000048</v>
      </c>
      <c r="AA137" s="14">
        <v>1.0000000000000002</v>
      </c>
      <c r="AB137" s="4">
        <v>0.99999999999999978</v>
      </c>
      <c r="AC137" s="4">
        <v>0.98480000000000067</v>
      </c>
      <c r="AD137" s="14">
        <v>1.0000000000000002</v>
      </c>
      <c r="AE137" s="4">
        <v>1</v>
      </c>
      <c r="AF137" s="4">
        <v>1</v>
      </c>
      <c r="AG137" s="4">
        <v>0.90720000000000034</v>
      </c>
      <c r="AH137" s="4">
        <v>1</v>
      </c>
      <c r="AI137" s="4">
        <v>1</v>
      </c>
      <c r="AJ137" s="4">
        <v>0.91340000000000066</v>
      </c>
      <c r="AK137" s="4">
        <v>1</v>
      </c>
      <c r="AL137" s="4">
        <v>0.99679999999999969</v>
      </c>
      <c r="AM137" s="4">
        <v>1.0000000000000002</v>
      </c>
      <c r="AN137" s="4">
        <v>0.99699999999999966</v>
      </c>
      <c r="AO137" s="4">
        <v>1</v>
      </c>
      <c r="AP137" s="4">
        <v>1.0000000000000002</v>
      </c>
      <c r="AQ137" s="4">
        <v>0.99759999999999949</v>
      </c>
      <c r="AR137" s="4">
        <v>1.0000000000000002</v>
      </c>
      <c r="AS137" s="4">
        <v>0.99619999999999942</v>
      </c>
      <c r="AT137" s="4">
        <v>0.58180000000000021</v>
      </c>
      <c r="AU137" s="4">
        <v>0.99999999999999978</v>
      </c>
      <c r="AV137" s="4">
        <v>0.92240000000000033</v>
      </c>
      <c r="AW137" s="4">
        <v>1.0000000000000002</v>
      </c>
      <c r="AX137" s="4">
        <v>1.0000000000000002</v>
      </c>
      <c r="AY137" s="4">
        <v>1.0014000000000003</v>
      </c>
      <c r="AZ137" s="4">
        <v>1.0000000000000002</v>
      </c>
      <c r="BA137" s="4">
        <v>0.9992000000000002</v>
      </c>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row>
    <row r="138" spans="2:192" x14ac:dyDescent="0.3">
      <c r="B138">
        <v>130.5</v>
      </c>
      <c r="C138" s="5">
        <v>5.4000000000000003E-3</v>
      </c>
      <c r="D138" s="5">
        <v>4.3599999999999993E-2</v>
      </c>
      <c r="E138" s="5">
        <v>1.0002000022132751</v>
      </c>
      <c r="F138" s="4">
        <v>1</v>
      </c>
      <c r="G138" s="4">
        <v>1.0000000000000002</v>
      </c>
      <c r="H138" s="4">
        <v>0.98540000000000072</v>
      </c>
      <c r="I138" s="4">
        <v>0.99999999999999967</v>
      </c>
      <c r="J138" s="4">
        <v>1</v>
      </c>
      <c r="K138" s="4">
        <v>0.99999999999999989</v>
      </c>
      <c r="L138" s="4">
        <v>1.0000000000000002</v>
      </c>
      <c r="M138" s="4">
        <v>0.99999999999999978</v>
      </c>
      <c r="N138" s="4">
        <v>1</v>
      </c>
      <c r="O138" s="4">
        <v>0.99979999999999991</v>
      </c>
      <c r="P138" s="4">
        <v>0.99999999999999978</v>
      </c>
      <c r="Q138" s="4">
        <v>0.99419999999999942</v>
      </c>
      <c r="R138" s="14">
        <v>1.0000000000000002</v>
      </c>
      <c r="S138" s="4">
        <v>0.99999999999999989</v>
      </c>
      <c r="T138" s="4">
        <v>0.88839999999999986</v>
      </c>
      <c r="U138" s="14">
        <v>1</v>
      </c>
      <c r="V138" s="4">
        <v>0.99999999999999967</v>
      </c>
      <c r="W138" s="4">
        <v>0.97880000000000056</v>
      </c>
      <c r="X138" s="14">
        <v>1.0000000000000004</v>
      </c>
      <c r="Y138" s="4">
        <v>1</v>
      </c>
      <c r="Z138" s="4">
        <v>0.96540000000000048</v>
      </c>
      <c r="AA138" s="14">
        <v>1.0000000000000002</v>
      </c>
      <c r="AB138" s="4">
        <v>0.99999999999999978</v>
      </c>
      <c r="AC138" s="4">
        <v>0.98580000000000068</v>
      </c>
      <c r="AD138" s="14">
        <v>1.0000000000000002</v>
      </c>
      <c r="AE138" s="4">
        <v>1</v>
      </c>
      <c r="AF138" s="4">
        <v>1</v>
      </c>
      <c r="AG138" s="4">
        <v>0.91020000000000034</v>
      </c>
      <c r="AH138" s="4">
        <v>1</v>
      </c>
      <c r="AI138" s="4">
        <v>1</v>
      </c>
      <c r="AJ138" s="4">
        <v>0.91760000000000064</v>
      </c>
      <c r="AK138" s="4">
        <v>1</v>
      </c>
      <c r="AL138" s="4">
        <v>0.99699999999999966</v>
      </c>
      <c r="AM138" s="4">
        <v>1.0000000000000002</v>
      </c>
      <c r="AN138" s="4">
        <v>0.99699999999999966</v>
      </c>
      <c r="AO138" s="4">
        <v>1</v>
      </c>
      <c r="AP138" s="4">
        <v>1.0000000000000002</v>
      </c>
      <c r="AQ138" s="4">
        <v>0.99759999999999949</v>
      </c>
      <c r="AR138" s="4">
        <v>1.0000000000000002</v>
      </c>
      <c r="AS138" s="4">
        <v>0.9963999999999994</v>
      </c>
      <c r="AT138" s="4">
        <v>0.58660000000000023</v>
      </c>
      <c r="AU138" s="4">
        <v>0.99999999999999978</v>
      </c>
      <c r="AV138" s="4">
        <v>0.92440000000000033</v>
      </c>
      <c r="AW138" s="4">
        <v>1.0000000000000002</v>
      </c>
      <c r="AX138" s="4">
        <v>1.0000000000000002</v>
      </c>
      <c r="AY138" s="4">
        <v>1.0014000000000003</v>
      </c>
      <c r="AZ138" s="4">
        <v>1.0000000000000002</v>
      </c>
      <c r="BA138" s="4">
        <v>0.9992000000000002</v>
      </c>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row>
    <row r="139" spans="2:192" x14ac:dyDescent="0.3">
      <c r="B139">
        <v>131.5</v>
      </c>
      <c r="C139" s="5">
        <v>6.0000000000000001E-3</v>
      </c>
      <c r="D139" s="5">
        <v>4.4799999999999993E-2</v>
      </c>
      <c r="E139" s="5">
        <v>1.0002000022394466</v>
      </c>
      <c r="F139" s="4">
        <v>1</v>
      </c>
      <c r="G139" s="4">
        <v>1.0000000000000002</v>
      </c>
      <c r="H139" s="4">
        <v>0.98620000000000074</v>
      </c>
      <c r="I139" s="4">
        <v>0.99999999999999967</v>
      </c>
      <c r="J139" s="4">
        <v>1</v>
      </c>
      <c r="K139" s="4">
        <v>0.99999999999999989</v>
      </c>
      <c r="L139" s="4">
        <v>1.0000000000000002</v>
      </c>
      <c r="M139" s="4">
        <v>0.99999999999999978</v>
      </c>
      <c r="N139" s="4">
        <v>1</v>
      </c>
      <c r="O139" s="4">
        <v>0.99979999999999991</v>
      </c>
      <c r="P139" s="4">
        <v>0.99999999999999978</v>
      </c>
      <c r="Q139" s="4">
        <v>0.99419999999999942</v>
      </c>
      <c r="R139" s="14">
        <v>1.0000000000000002</v>
      </c>
      <c r="S139" s="4">
        <v>0.99999999999999989</v>
      </c>
      <c r="T139" s="4">
        <v>0.89259999999999984</v>
      </c>
      <c r="U139" s="14">
        <v>1</v>
      </c>
      <c r="V139" s="4">
        <v>0.99999999999999967</v>
      </c>
      <c r="W139" s="4">
        <v>0.97980000000000056</v>
      </c>
      <c r="X139" s="14">
        <v>1.0000000000000004</v>
      </c>
      <c r="Y139" s="4">
        <v>1</v>
      </c>
      <c r="Z139" s="4">
        <v>0.96700000000000053</v>
      </c>
      <c r="AA139" s="14">
        <v>1.0000000000000002</v>
      </c>
      <c r="AB139" s="4">
        <v>0.99999999999999978</v>
      </c>
      <c r="AC139" s="4">
        <v>0.9866000000000007</v>
      </c>
      <c r="AD139" s="14">
        <v>1.0000000000000002</v>
      </c>
      <c r="AE139" s="4">
        <v>1</v>
      </c>
      <c r="AF139" s="4">
        <v>1</v>
      </c>
      <c r="AG139" s="4">
        <v>0.91180000000000039</v>
      </c>
      <c r="AH139" s="4">
        <v>1</v>
      </c>
      <c r="AI139" s="4">
        <v>1</v>
      </c>
      <c r="AJ139" s="4">
        <v>0.92020000000000068</v>
      </c>
      <c r="AK139" s="4">
        <v>1</v>
      </c>
      <c r="AL139" s="4">
        <v>0.99699999999999966</v>
      </c>
      <c r="AM139" s="4">
        <v>1.0000000000000002</v>
      </c>
      <c r="AN139" s="4">
        <v>0.99699999999999966</v>
      </c>
      <c r="AO139" s="4">
        <v>1</v>
      </c>
      <c r="AP139" s="4">
        <v>1.0000000000000002</v>
      </c>
      <c r="AQ139" s="4">
        <v>0.99759999999999949</v>
      </c>
      <c r="AR139" s="4">
        <v>1.0000000000000002</v>
      </c>
      <c r="AS139" s="4">
        <v>0.99699999999999944</v>
      </c>
      <c r="AT139" s="4">
        <v>0.59100000000000019</v>
      </c>
      <c r="AU139" s="4">
        <v>0.99999999999999978</v>
      </c>
      <c r="AV139" s="4">
        <v>0.92680000000000029</v>
      </c>
      <c r="AW139" s="4">
        <v>1.0000000000000002</v>
      </c>
      <c r="AX139" s="4">
        <v>1.0000000000000002</v>
      </c>
      <c r="AY139" s="4">
        <v>1.0014000000000003</v>
      </c>
      <c r="AZ139" s="4">
        <v>1.0000000000000002</v>
      </c>
      <c r="BA139" s="4">
        <v>0.9992000000000002</v>
      </c>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row>
    <row r="140" spans="2:192" x14ac:dyDescent="0.3">
      <c r="B140">
        <v>132.5</v>
      </c>
      <c r="C140" s="5">
        <v>6.8000000000000005E-3</v>
      </c>
      <c r="D140" s="5">
        <v>4.6799999999999994E-2</v>
      </c>
      <c r="E140" s="5">
        <v>1.0002000022656181</v>
      </c>
      <c r="F140" s="4">
        <v>1</v>
      </c>
      <c r="G140" s="4">
        <v>1.0000000000000002</v>
      </c>
      <c r="H140" s="4">
        <v>0.98640000000000072</v>
      </c>
      <c r="I140" s="4">
        <v>0.99999999999999967</v>
      </c>
      <c r="J140" s="4">
        <v>1</v>
      </c>
      <c r="K140" s="4">
        <v>0.99999999999999989</v>
      </c>
      <c r="L140" s="4">
        <v>1.0000000000000002</v>
      </c>
      <c r="M140" s="4">
        <v>0.99999999999999978</v>
      </c>
      <c r="N140" s="4">
        <v>1</v>
      </c>
      <c r="O140" s="4">
        <v>0.99979999999999991</v>
      </c>
      <c r="P140" s="4">
        <v>0.99999999999999978</v>
      </c>
      <c r="Q140" s="4">
        <v>0.99419999999999942</v>
      </c>
      <c r="R140" s="14">
        <v>1.0000000000000002</v>
      </c>
      <c r="S140" s="4">
        <v>0.99999999999999989</v>
      </c>
      <c r="T140" s="4">
        <v>0.89519999999999988</v>
      </c>
      <c r="U140" s="14">
        <v>1</v>
      </c>
      <c r="V140" s="4">
        <v>0.99999999999999967</v>
      </c>
      <c r="W140" s="4">
        <v>0.98020000000000052</v>
      </c>
      <c r="X140" s="14">
        <v>1.0000000000000004</v>
      </c>
      <c r="Y140" s="4">
        <v>1</v>
      </c>
      <c r="Z140" s="4">
        <v>0.96760000000000057</v>
      </c>
      <c r="AA140" s="14">
        <v>1.0000000000000002</v>
      </c>
      <c r="AB140" s="4">
        <v>0.99999999999999978</v>
      </c>
      <c r="AC140" s="4">
        <v>0.9886000000000007</v>
      </c>
      <c r="AD140" s="14">
        <v>1.0000000000000002</v>
      </c>
      <c r="AE140" s="4">
        <v>1</v>
      </c>
      <c r="AF140" s="4">
        <v>1</v>
      </c>
      <c r="AG140" s="4">
        <v>0.91400000000000037</v>
      </c>
      <c r="AH140" s="4">
        <v>1</v>
      </c>
      <c r="AI140" s="4">
        <v>1</v>
      </c>
      <c r="AJ140" s="4">
        <v>0.92440000000000067</v>
      </c>
      <c r="AK140" s="4">
        <v>1</v>
      </c>
      <c r="AL140" s="4">
        <v>0.99699999999999966</v>
      </c>
      <c r="AM140" s="4">
        <v>1.0000000000000002</v>
      </c>
      <c r="AN140" s="4">
        <v>0.99699999999999966</v>
      </c>
      <c r="AO140" s="4">
        <v>1</v>
      </c>
      <c r="AP140" s="4">
        <v>1.0000000000000002</v>
      </c>
      <c r="AQ140" s="4">
        <v>0.99759999999999949</v>
      </c>
      <c r="AR140" s="4">
        <v>1.0000000000000002</v>
      </c>
      <c r="AS140" s="4">
        <v>0.99699999999999944</v>
      </c>
      <c r="AT140" s="4">
        <v>0.59520000000000017</v>
      </c>
      <c r="AU140" s="4">
        <v>0.99999999999999978</v>
      </c>
      <c r="AV140" s="4">
        <v>0.93100000000000027</v>
      </c>
      <c r="AW140" s="4">
        <v>1.0000000000000002</v>
      </c>
      <c r="AX140" s="4">
        <v>1.0000000000000002</v>
      </c>
      <c r="AY140" s="4">
        <v>1.0014000000000003</v>
      </c>
      <c r="AZ140" s="4">
        <v>1.0000000000000002</v>
      </c>
      <c r="BA140" s="4">
        <v>0.9992000000000002</v>
      </c>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row>
    <row r="141" spans="2:192" x14ac:dyDescent="0.3">
      <c r="B141">
        <v>133.5</v>
      </c>
      <c r="C141" s="5">
        <v>7.2000000000000007E-3</v>
      </c>
      <c r="D141" s="5">
        <v>4.8399999999999992E-2</v>
      </c>
      <c r="E141" s="5">
        <v>1.0002000022917896</v>
      </c>
      <c r="F141" s="4">
        <v>1</v>
      </c>
      <c r="G141" s="4">
        <v>1.0000000000000002</v>
      </c>
      <c r="H141" s="4">
        <v>0.98720000000000074</v>
      </c>
      <c r="I141" s="4">
        <v>0.99999999999999967</v>
      </c>
      <c r="J141" s="4">
        <v>1</v>
      </c>
      <c r="K141" s="4">
        <v>0.99999999999999989</v>
      </c>
      <c r="L141" s="4">
        <v>1.0000000000000002</v>
      </c>
      <c r="M141" s="4">
        <v>0.99999999999999978</v>
      </c>
      <c r="N141" s="4">
        <v>1</v>
      </c>
      <c r="O141" s="4">
        <v>0.99979999999999991</v>
      </c>
      <c r="P141" s="4">
        <v>0.99999999999999978</v>
      </c>
      <c r="Q141" s="4">
        <v>0.99419999999999942</v>
      </c>
      <c r="R141" s="14">
        <v>1.0000000000000002</v>
      </c>
      <c r="S141" s="4">
        <v>0.99999999999999989</v>
      </c>
      <c r="T141" s="4">
        <v>0.89639999999999986</v>
      </c>
      <c r="U141" s="14">
        <v>1</v>
      </c>
      <c r="V141" s="4">
        <v>0.99999999999999967</v>
      </c>
      <c r="W141" s="4">
        <v>0.98140000000000049</v>
      </c>
      <c r="X141" s="14">
        <v>1.0000000000000004</v>
      </c>
      <c r="Y141" s="4">
        <v>1</v>
      </c>
      <c r="Z141" s="4">
        <v>0.96820000000000062</v>
      </c>
      <c r="AA141" s="14">
        <v>1.0000000000000002</v>
      </c>
      <c r="AB141" s="4">
        <v>0.99999999999999978</v>
      </c>
      <c r="AC141" s="4">
        <v>0.9896000000000007</v>
      </c>
      <c r="AD141" s="14">
        <v>1.0000000000000002</v>
      </c>
      <c r="AE141" s="4">
        <v>1</v>
      </c>
      <c r="AF141" s="4">
        <v>1</v>
      </c>
      <c r="AG141" s="4">
        <v>0.91580000000000039</v>
      </c>
      <c r="AH141" s="4">
        <v>1</v>
      </c>
      <c r="AI141" s="4">
        <v>1</v>
      </c>
      <c r="AJ141" s="4">
        <v>0.92880000000000063</v>
      </c>
      <c r="AK141" s="4">
        <v>1</v>
      </c>
      <c r="AL141" s="4">
        <v>0.99699999999999966</v>
      </c>
      <c r="AM141" s="4">
        <v>1.0000000000000002</v>
      </c>
      <c r="AN141" s="4">
        <v>0.99699999999999966</v>
      </c>
      <c r="AO141" s="4">
        <v>1</v>
      </c>
      <c r="AP141" s="4">
        <v>1.0000000000000002</v>
      </c>
      <c r="AQ141" s="4">
        <v>0.99759999999999949</v>
      </c>
      <c r="AR141" s="4">
        <v>1.0000000000000002</v>
      </c>
      <c r="AS141" s="4">
        <v>0.99699999999999944</v>
      </c>
      <c r="AT141" s="4">
        <v>0.60020000000000018</v>
      </c>
      <c r="AU141" s="4">
        <v>0.99999999999999978</v>
      </c>
      <c r="AV141" s="4">
        <v>0.9348000000000003</v>
      </c>
      <c r="AW141" s="4">
        <v>1.0000000000000002</v>
      </c>
      <c r="AX141" s="4">
        <v>1.0000000000000002</v>
      </c>
      <c r="AY141" s="4">
        <v>1.0014000000000003</v>
      </c>
      <c r="AZ141" s="4">
        <v>1.0000000000000002</v>
      </c>
      <c r="BA141" s="4">
        <v>0.9992000000000002</v>
      </c>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row>
    <row r="142" spans="2:192" x14ac:dyDescent="0.3">
      <c r="B142">
        <v>134.5</v>
      </c>
      <c r="C142" s="5">
        <v>7.4000000000000003E-3</v>
      </c>
      <c r="D142" s="5">
        <v>4.9999999999999989E-2</v>
      </c>
      <c r="E142" s="5">
        <v>1.0002000023179611</v>
      </c>
      <c r="F142" s="4">
        <v>1</v>
      </c>
      <c r="G142" s="4">
        <v>1.0000000000000002</v>
      </c>
      <c r="H142" s="4">
        <v>0.98800000000000077</v>
      </c>
      <c r="I142" s="4">
        <v>0.99999999999999967</v>
      </c>
      <c r="J142" s="4">
        <v>1</v>
      </c>
      <c r="K142" s="4">
        <v>0.99999999999999989</v>
      </c>
      <c r="L142" s="4">
        <v>1.0000000000000002</v>
      </c>
      <c r="M142" s="4">
        <v>0.99999999999999978</v>
      </c>
      <c r="N142" s="4">
        <v>1</v>
      </c>
      <c r="O142" s="4">
        <v>0.99979999999999991</v>
      </c>
      <c r="P142" s="4">
        <v>0.99999999999999978</v>
      </c>
      <c r="Q142" s="4">
        <v>0.99419999999999942</v>
      </c>
      <c r="R142" s="14">
        <v>1.0000000000000002</v>
      </c>
      <c r="S142" s="4">
        <v>0.99999999999999989</v>
      </c>
      <c r="T142" s="4">
        <v>0.89839999999999987</v>
      </c>
      <c r="U142" s="14">
        <v>1</v>
      </c>
      <c r="V142" s="4">
        <v>0.99999999999999967</v>
      </c>
      <c r="W142" s="4">
        <v>0.98180000000000045</v>
      </c>
      <c r="X142" s="14">
        <v>1.0000000000000004</v>
      </c>
      <c r="Y142" s="4">
        <v>1</v>
      </c>
      <c r="Z142" s="4">
        <v>0.96900000000000064</v>
      </c>
      <c r="AA142" s="14">
        <v>1.0000000000000002</v>
      </c>
      <c r="AB142" s="4">
        <v>0.99999999999999978</v>
      </c>
      <c r="AC142" s="4">
        <v>0.9896000000000007</v>
      </c>
      <c r="AD142" s="14">
        <v>1.0000000000000002</v>
      </c>
      <c r="AE142" s="4">
        <v>1</v>
      </c>
      <c r="AF142" s="4">
        <v>1</v>
      </c>
      <c r="AG142" s="4">
        <v>0.91960000000000042</v>
      </c>
      <c r="AH142" s="4">
        <v>1</v>
      </c>
      <c r="AI142" s="4">
        <v>1</v>
      </c>
      <c r="AJ142" s="4">
        <v>0.93060000000000065</v>
      </c>
      <c r="AK142" s="4">
        <v>1</v>
      </c>
      <c r="AL142" s="4">
        <v>0.99699999999999966</v>
      </c>
      <c r="AM142" s="4">
        <v>1.0000000000000002</v>
      </c>
      <c r="AN142" s="4">
        <v>0.99699999999999966</v>
      </c>
      <c r="AO142" s="4">
        <v>1</v>
      </c>
      <c r="AP142" s="4">
        <v>1.0000000000000002</v>
      </c>
      <c r="AQ142" s="4">
        <v>0.99759999999999949</v>
      </c>
      <c r="AR142" s="4">
        <v>1.0000000000000002</v>
      </c>
      <c r="AS142" s="4">
        <v>0.99719999999999942</v>
      </c>
      <c r="AT142" s="4">
        <v>0.60520000000000018</v>
      </c>
      <c r="AU142" s="4">
        <v>0.99999999999999978</v>
      </c>
      <c r="AV142" s="4">
        <v>0.9378000000000003</v>
      </c>
      <c r="AW142" s="4">
        <v>1.0000000000000002</v>
      </c>
      <c r="AX142" s="4">
        <v>1.0000000000000002</v>
      </c>
      <c r="AY142" s="4">
        <v>1.0014000000000003</v>
      </c>
      <c r="AZ142" s="4">
        <v>1.0000000000000002</v>
      </c>
      <c r="BA142" s="4">
        <v>0.9992000000000002</v>
      </c>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row>
    <row r="143" spans="2:192" x14ac:dyDescent="0.3">
      <c r="B143">
        <v>135.5</v>
      </c>
      <c r="C143" s="5">
        <v>8.8000000000000005E-3</v>
      </c>
      <c r="D143" s="5">
        <v>5.2599999999999987E-2</v>
      </c>
      <c r="E143" s="5">
        <v>1.0002000023441326</v>
      </c>
      <c r="F143" s="4">
        <v>1</v>
      </c>
      <c r="G143" s="4">
        <v>1.0000000000000002</v>
      </c>
      <c r="H143" s="4">
        <v>0.98880000000000079</v>
      </c>
      <c r="I143" s="4">
        <v>0.99999999999999967</v>
      </c>
      <c r="J143" s="4">
        <v>1</v>
      </c>
      <c r="K143" s="4">
        <v>0.99999999999999989</v>
      </c>
      <c r="L143" s="4">
        <v>1.0000000000000002</v>
      </c>
      <c r="M143" s="4">
        <v>0.99999999999999978</v>
      </c>
      <c r="N143" s="4">
        <v>1</v>
      </c>
      <c r="O143" s="4">
        <v>0.99979999999999991</v>
      </c>
      <c r="P143" s="4">
        <v>0.99999999999999978</v>
      </c>
      <c r="Q143" s="4">
        <v>0.99419999999999942</v>
      </c>
      <c r="R143" s="14">
        <v>1.0000000000000002</v>
      </c>
      <c r="S143" s="4">
        <v>0.99999999999999989</v>
      </c>
      <c r="T143" s="4">
        <v>0.90099999999999991</v>
      </c>
      <c r="U143" s="14">
        <v>1</v>
      </c>
      <c r="V143" s="4">
        <v>0.99999999999999967</v>
      </c>
      <c r="W143" s="4">
        <v>0.9824000000000005</v>
      </c>
      <c r="X143" s="14">
        <v>1.0000000000000004</v>
      </c>
      <c r="Y143" s="4">
        <v>1</v>
      </c>
      <c r="Z143" s="4">
        <v>0.97000000000000064</v>
      </c>
      <c r="AA143" s="14">
        <v>1.0000000000000002</v>
      </c>
      <c r="AB143" s="4">
        <v>0.99999999999999978</v>
      </c>
      <c r="AC143" s="4">
        <v>0.99020000000000075</v>
      </c>
      <c r="AD143" s="14">
        <v>1.0000000000000002</v>
      </c>
      <c r="AE143" s="4">
        <v>1</v>
      </c>
      <c r="AF143" s="4">
        <v>1</v>
      </c>
      <c r="AG143" s="4">
        <v>0.9228000000000004</v>
      </c>
      <c r="AH143" s="4">
        <v>1</v>
      </c>
      <c r="AI143" s="4">
        <v>1</v>
      </c>
      <c r="AJ143" s="4">
        <v>0.93380000000000063</v>
      </c>
      <c r="AK143" s="4">
        <v>1</v>
      </c>
      <c r="AL143" s="4">
        <v>0.99699999999999966</v>
      </c>
      <c r="AM143" s="4">
        <v>1.0000000000000002</v>
      </c>
      <c r="AN143" s="4">
        <v>0.99699999999999966</v>
      </c>
      <c r="AO143" s="4">
        <v>1</v>
      </c>
      <c r="AP143" s="4">
        <v>1.0000000000000002</v>
      </c>
      <c r="AQ143" s="4">
        <v>0.99759999999999949</v>
      </c>
      <c r="AR143" s="4">
        <v>1.0000000000000002</v>
      </c>
      <c r="AS143" s="4">
        <v>0.9973999999999994</v>
      </c>
      <c r="AT143" s="4">
        <v>0.60880000000000023</v>
      </c>
      <c r="AU143" s="4">
        <v>0.99999999999999978</v>
      </c>
      <c r="AV143" s="4">
        <v>0.94100000000000028</v>
      </c>
      <c r="AW143" s="4">
        <v>1.0000000000000002</v>
      </c>
      <c r="AX143" s="4">
        <v>1.0000000000000002</v>
      </c>
      <c r="AY143" s="4">
        <v>1.0014000000000003</v>
      </c>
      <c r="AZ143" s="4">
        <v>1.0000000000000002</v>
      </c>
      <c r="BA143" s="4">
        <v>0.9992000000000002</v>
      </c>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row>
    <row r="144" spans="2:192" x14ac:dyDescent="0.3">
      <c r="B144">
        <v>136.5</v>
      </c>
      <c r="C144" s="5">
        <v>9.1999999999999998E-3</v>
      </c>
      <c r="D144" s="4">
        <v>5.4799999999999988E-2</v>
      </c>
      <c r="E144" s="4">
        <v>1.0002000023703042</v>
      </c>
      <c r="F144" s="4">
        <v>1</v>
      </c>
      <c r="G144" s="4">
        <v>1.0000000000000002</v>
      </c>
      <c r="H144" s="4">
        <v>0.98880000000000079</v>
      </c>
      <c r="I144" s="4">
        <v>0.99999999999999967</v>
      </c>
      <c r="J144" s="4">
        <v>1</v>
      </c>
      <c r="K144" s="4">
        <v>0.99999999999999989</v>
      </c>
      <c r="L144" s="4">
        <v>1.0000000000000002</v>
      </c>
      <c r="M144" s="4">
        <v>0.99999999999999978</v>
      </c>
      <c r="N144" s="4">
        <v>1</v>
      </c>
      <c r="O144" s="4">
        <v>0.99979999999999991</v>
      </c>
      <c r="P144" s="4">
        <v>0.99999999999999978</v>
      </c>
      <c r="Q144" s="4">
        <v>0.99419999999999942</v>
      </c>
      <c r="R144" s="14">
        <v>1.0000000000000002</v>
      </c>
      <c r="S144" s="4">
        <v>0.99999999999999989</v>
      </c>
      <c r="T144" s="4">
        <v>0.90319999999999989</v>
      </c>
      <c r="U144" s="14">
        <v>1</v>
      </c>
      <c r="V144" s="4">
        <v>0.99999999999999967</v>
      </c>
      <c r="W144" s="4">
        <v>0.98280000000000045</v>
      </c>
      <c r="X144" s="14">
        <v>1.0000000000000004</v>
      </c>
      <c r="Y144" s="4">
        <v>1</v>
      </c>
      <c r="Z144" s="4">
        <v>0.97100000000000064</v>
      </c>
      <c r="AA144" s="14">
        <v>1.0000000000000002</v>
      </c>
      <c r="AB144" s="4">
        <v>0.99999999999999978</v>
      </c>
      <c r="AC144" s="4">
        <v>0.99040000000000072</v>
      </c>
      <c r="AD144" s="14">
        <v>1.0000000000000002</v>
      </c>
      <c r="AE144" s="4">
        <v>1</v>
      </c>
      <c r="AF144" s="4">
        <v>1</v>
      </c>
      <c r="AG144" s="4">
        <v>0.9248000000000004</v>
      </c>
      <c r="AH144" s="4">
        <v>1</v>
      </c>
      <c r="AI144" s="4">
        <v>1</v>
      </c>
      <c r="AJ144" s="4">
        <v>0.93640000000000068</v>
      </c>
      <c r="AK144" s="4">
        <v>1</v>
      </c>
      <c r="AL144" s="4">
        <v>0.99699999999999966</v>
      </c>
      <c r="AM144" s="4">
        <v>1.0000000000000002</v>
      </c>
      <c r="AN144" s="4">
        <v>0.99699999999999966</v>
      </c>
      <c r="AO144" s="4">
        <v>1</v>
      </c>
      <c r="AP144" s="4">
        <v>1.0000000000000002</v>
      </c>
      <c r="AQ144" s="4">
        <v>0.99759999999999949</v>
      </c>
      <c r="AR144" s="4">
        <v>1.0000000000000002</v>
      </c>
      <c r="AS144" s="4">
        <v>0.99759999999999938</v>
      </c>
      <c r="AT144" s="4">
        <v>0.61360000000000026</v>
      </c>
      <c r="AU144" s="4">
        <v>0.99999999999999978</v>
      </c>
      <c r="AV144" s="4">
        <v>0.94360000000000033</v>
      </c>
      <c r="AW144" s="4">
        <v>1.0000000000000002</v>
      </c>
      <c r="AX144" s="4">
        <v>1.0000000000000002</v>
      </c>
      <c r="AY144" s="4">
        <v>1.0014000000000003</v>
      </c>
      <c r="AZ144" s="4">
        <v>1.0000000000000002</v>
      </c>
      <c r="BA144" s="4">
        <v>0.9992000000000002</v>
      </c>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row>
    <row r="145" spans="2:192" x14ac:dyDescent="0.3">
      <c r="B145">
        <v>137.5</v>
      </c>
      <c r="C145" s="5">
        <v>9.5999999999999992E-3</v>
      </c>
      <c r="D145" s="4">
        <v>5.6799999999999989E-2</v>
      </c>
      <c r="E145" s="4">
        <v>1.0002000023964757</v>
      </c>
      <c r="F145" s="4">
        <v>1</v>
      </c>
      <c r="G145" s="4">
        <v>1.0000000000000002</v>
      </c>
      <c r="H145" s="4">
        <v>0.98920000000000075</v>
      </c>
      <c r="I145" s="4">
        <v>0.99999999999999967</v>
      </c>
      <c r="J145" s="4">
        <v>1</v>
      </c>
      <c r="K145" s="4">
        <v>0.99999999999999989</v>
      </c>
      <c r="L145" s="4">
        <v>1.0000000000000002</v>
      </c>
      <c r="M145" s="4">
        <v>0.99999999999999978</v>
      </c>
      <c r="N145" s="4">
        <v>1</v>
      </c>
      <c r="O145" s="4">
        <v>0.99979999999999991</v>
      </c>
      <c r="P145" s="4">
        <v>0.99999999999999978</v>
      </c>
      <c r="Q145" s="4">
        <v>0.99419999999999942</v>
      </c>
      <c r="R145" s="14">
        <v>1.0000000000000002</v>
      </c>
      <c r="S145" s="4">
        <v>0.99999999999999989</v>
      </c>
      <c r="T145" s="4">
        <v>0.90519999999999989</v>
      </c>
      <c r="U145" s="14">
        <v>1</v>
      </c>
      <c r="V145" s="4">
        <v>0.99999999999999967</v>
      </c>
      <c r="W145" s="4">
        <v>0.98280000000000045</v>
      </c>
      <c r="X145" s="14">
        <v>1.0000000000000004</v>
      </c>
      <c r="Y145" s="4">
        <v>1</v>
      </c>
      <c r="Z145" s="4">
        <v>0.9714000000000006</v>
      </c>
      <c r="AA145" s="14">
        <v>1.0000000000000002</v>
      </c>
      <c r="AB145" s="4">
        <v>0.99999999999999978</v>
      </c>
      <c r="AC145" s="4">
        <v>0.99140000000000073</v>
      </c>
      <c r="AD145" s="14">
        <v>1.0000000000000002</v>
      </c>
      <c r="AE145" s="4">
        <v>1</v>
      </c>
      <c r="AF145" s="4">
        <v>1</v>
      </c>
      <c r="AG145" s="4">
        <v>0.9278000000000004</v>
      </c>
      <c r="AH145" s="4">
        <v>1</v>
      </c>
      <c r="AI145" s="4">
        <v>1</v>
      </c>
      <c r="AJ145" s="4">
        <v>0.94000000000000072</v>
      </c>
      <c r="AK145" s="4">
        <v>1</v>
      </c>
      <c r="AL145" s="4">
        <v>0.99699999999999966</v>
      </c>
      <c r="AM145" s="4">
        <v>1.0000000000000002</v>
      </c>
      <c r="AN145" s="4">
        <v>0.99699999999999966</v>
      </c>
      <c r="AO145" s="4">
        <v>1</v>
      </c>
      <c r="AP145" s="4">
        <v>1.0000000000000002</v>
      </c>
      <c r="AQ145" s="4">
        <v>0.99759999999999949</v>
      </c>
      <c r="AR145" s="4">
        <v>1.0000000000000002</v>
      </c>
      <c r="AS145" s="4">
        <v>0.99759999999999938</v>
      </c>
      <c r="AT145" s="4">
        <v>0.6182000000000003</v>
      </c>
      <c r="AU145" s="4">
        <v>0.99999999999999978</v>
      </c>
      <c r="AV145" s="4">
        <v>0.94560000000000033</v>
      </c>
      <c r="AW145" s="4">
        <v>1.0000000000000002</v>
      </c>
      <c r="AX145" s="4">
        <v>1.0000000000000002</v>
      </c>
      <c r="AY145" s="4">
        <v>1.0014000000000003</v>
      </c>
      <c r="AZ145" s="4">
        <v>1.0000000000000002</v>
      </c>
      <c r="BA145" s="4">
        <v>0.9992000000000002</v>
      </c>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row>
    <row r="146" spans="2:192" x14ac:dyDescent="0.3">
      <c r="B146">
        <v>138.5</v>
      </c>
      <c r="C146" s="5">
        <v>9.9999999999999985E-3</v>
      </c>
      <c r="D146" s="4">
        <v>5.9199999999999989E-2</v>
      </c>
      <c r="E146" s="4">
        <v>1.0002000024226472</v>
      </c>
      <c r="F146" s="4">
        <v>1</v>
      </c>
      <c r="G146" s="4">
        <v>1.0000000000000002</v>
      </c>
      <c r="H146" s="4">
        <v>0.9896000000000007</v>
      </c>
      <c r="I146" s="4">
        <v>0.99999999999999967</v>
      </c>
      <c r="J146" s="4">
        <v>1</v>
      </c>
      <c r="K146" s="4">
        <v>0.99999999999999989</v>
      </c>
      <c r="L146" s="4">
        <v>1.0000000000000002</v>
      </c>
      <c r="M146" s="4">
        <v>0.99999999999999978</v>
      </c>
      <c r="N146" s="4">
        <v>1</v>
      </c>
      <c r="O146" s="4">
        <v>0.99979999999999991</v>
      </c>
      <c r="P146" s="4">
        <v>0.99999999999999978</v>
      </c>
      <c r="Q146" s="4">
        <v>0.99419999999999942</v>
      </c>
      <c r="R146" s="14">
        <v>1.0000000000000002</v>
      </c>
      <c r="S146" s="4">
        <v>0.99999999999999989</v>
      </c>
      <c r="T146" s="4">
        <v>0.90699999999999992</v>
      </c>
      <c r="U146" s="14">
        <v>1</v>
      </c>
      <c r="V146" s="4">
        <v>0.99999999999999967</v>
      </c>
      <c r="W146" s="4">
        <v>0.98420000000000041</v>
      </c>
      <c r="X146" s="14">
        <v>1.0000000000000004</v>
      </c>
      <c r="Y146" s="4">
        <v>1</v>
      </c>
      <c r="Z146" s="4">
        <v>0.97280000000000055</v>
      </c>
      <c r="AA146" s="14">
        <v>1.0000000000000002</v>
      </c>
      <c r="AB146" s="4">
        <v>0.99999999999999978</v>
      </c>
      <c r="AC146" s="4">
        <v>0.99220000000000075</v>
      </c>
      <c r="AD146" s="14">
        <v>1.0000000000000002</v>
      </c>
      <c r="AE146" s="4">
        <v>1</v>
      </c>
      <c r="AF146" s="4">
        <v>1</v>
      </c>
      <c r="AG146" s="4">
        <v>0.93020000000000036</v>
      </c>
      <c r="AH146" s="4">
        <v>1</v>
      </c>
      <c r="AI146" s="4">
        <v>1</v>
      </c>
      <c r="AJ146" s="4">
        <v>0.9422000000000007</v>
      </c>
      <c r="AK146" s="4">
        <v>1</v>
      </c>
      <c r="AL146" s="4">
        <v>0.99699999999999966</v>
      </c>
      <c r="AM146" s="4">
        <v>1.0000000000000002</v>
      </c>
      <c r="AN146" s="4">
        <v>0.99739999999999962</v>
      </c>
      <c r="AO146" s="4">
        <v>1</v>
      </c>
      <c r="AP146" s="4">
        <v>1.0000000000000002</v>
      </c>
      <c r="AQ146" s="4">
        <v>0.99759999999999949</v>
      </c>
      <c r="AR146" s="4">
        <v>1.0000000000000002</v>
      </c>
      <c r="AS146" s="4">
        <v>0.99759999999999938</v>
      </c>
      <c r="AT146" s="4">
        <v>0.62440000000000029</v>
      </c>
      <c r="AU146" s="4">
        <v>0.99999999999999978</v>
      </c>
      <c r="AV146" s="4">
        <v>0.94780000000000031</v>
      </c>
      <c r="AW146" s="4">
        <v>1.0000000000000002</v>
      </c>
      <c r="AX146" s="4">
        <v>1.0000000000000002</v>
      </c>
      <c r="AY146" s="4">
        <v>1.0014000000000003</v>
      </c>
      <c r="AZ146" s="4">
        <v>1.0000000000000002</v>
      </c>
      <c r="BA146" s="4">
        <v>0.9992000000000002</v>
      </c>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row>
    <row r="147" spans="2:192" x14ac:dyDescent="0.3">
      <c r="B147">
        <v>139.5</v>
      </c>
      <c r="C147" s="5">
        <v>9.9999999999999985E-3</v>
      </c>
      <c r="D147" s="4">
        <v>6.1599999999999988E-2</v>
      </c>
      <c r="E147" s="4">
        <v>1.0002000024488187</v>
      </c>
      <c r="F147" s="4">
        <v>1</v>
      </c>
      <c r="G147" s="4">
        <v>1.0000000000000002</v>
      </c>
      <c r="H147" s="4">
        <v>0.99000000000000066</v>
      </c>
      <c r="I147" s="4">
        <v>0.99999999999999967</v>
      </c>
      <c r="J147" s="4">
        <v>1</v>
      </c>
      <c r="K147" s="4">
        <v>0.99999999999999989</v>
      </c>
      <c r="L147" s="4">
        <v>1.0000000000000002</v>
      </c>
      <c r="M147" s="4">
        <v>0.99999999999999978</v>
      </c>
      <c r="N147" s="4">
        <v>1</v>
      </c>
      <c r="O147" s="4">
        <v>0.99979999999999991</v>
      </c>
      <c r="P147" s="4">
        <v>0.99999999999999978</v>
      </c>
      <c r="Q147" s="4">
        <v>0.99419999999999942</v>
      </c>
      <c r="R147" s="14">
        <v>1.0000000000000002</v>
      </c>
      <c r="S147" s="4">
        <v>0.99999999999999989</v>
      </c>
      <c r="T147" s="4">
        <v>0.91039999999999988</v>
      </c>
      <c r="U147" s="14">
        <v>1</v>
      </c>
      <c r="V147" s="4">
        <v>0.99999999999999967</v>
      </c>
      <c r="W147" s="4">
        <v>0.98540000000000039</v>
      </c>
      <c r="X147" s="14">
        <v>1.0000000000000004</v>
      </c>
      <c r="Y147" s="4">
        <v>1</v>
      </c>
      <c r="Z147" s="4">
        <v>0.97480000000000055</v>
      </c>
      <c r="AA147" s="14">
        <v>1.0000000000000002</v>
      </c>
      <c r="AB147" s="4">
        <v>0.99999999999999978</v>
      </c>
      <c r="AC147" s="4">
        <v>0.99240000000000073</v>
      </c>
      <c r="AD147" s="14">
        <v>1.0000000000000002</v>
      </c>
      <c r="AE147" s="4">
        <v>1</v>
      </c>
      <c r="AF147" s="4">
        <v>1</v>
      </c>
      <c r="AG147" s="4">
        <v>0.93260000000000032</v>
      </c>
      <c r="AH147" s="4">
        <v>1</v>
      </c>
      <c r="AI147" s="4">
        <v>1</v>
      </c>
      <c r="AJ147" s="4">
        <v>0.94500000000000073</v>
      </c>
      <c r="AK147" s="4">
        <v>1</v>
      </c>
      <c r="AL147" s="4">
        <v>0.99699999999999966</v>
      </c>
      <c r="AM147" s="4">
        <v>1.0000000000000002</v>
      </c>
      <c r="AN147" s="4">
        <v>0.99739999999999962</v>
      </c>
      <c r="AO147" s="4">
        <v>1</v>
      </c>
      <c r="AP147" s="4">
        <v>1.0000000000000002</v>
      </c>
      <c r="AQ147" s="4">
        <v>0.99759999999999949</v>
      </c>
      <c r="AR147" s="4">
        <v>1.0000000000000002</v>
      </c>
      <c r="AS147" s="4">
        <v>0.99759999999999938</v>
      </c>
      <c r="AT147" s="4">
        <v>0.62960000000000027</v>
      </c>
      <c r="AU147" s="4">
        <v>0.99999999999999978</v>
      </c>
      <c r="AV147" s="4">
        <v>0.94900000000000029</v>
      </c>
      <c r="AW147" s="4">
        <v>1.0000000000000002</v>
      </c>
      <c r="AX147" s="4">
        <v>1.0000000000000002</v>
      </c>
      <c r="AY147" s="4">
        <v>1.0014000000000003</v>
      </c>
      <c r="AZ147" s="4">
        <v>1.0000000000000002</v>
      </c>
      <c r="BA147" s="4">
        <v>0.9992000000000002</v>
      </c>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row>
    <row r="148" spans="2:192" x14ac:dyDescent="0.3">
      <c r="B148">
        <v>140.5</v>
      </c>
      <c r="C148" s="5">
        <v>1.0399999999999998E-2</v>
      </c>
      <c r="D148" s="4">
        <v>6.5199999999999994E-2</v>
      </c>
      <c r="E148" s="4">
        <v>1.0002000024749902</v>
      </c>
      <c r="F148" s="4">
        <v>1</v>
      </c>
      <c r="G148" s="4">
        <v>1.0000000000000002</v>
      </c>
      <c r="H148" s="4">
        <v>0.99020000000000064</v>
      </c>
      <c r="I148" s="4">
        <v>0.99999999999999967</v>
      </c>
      <c r="J148" s="4">
        <v>1</v>
      </c>
      <c r="K148" s="4">
        <v>0.99999999999999989</v>
      </c>
      <c r="L148" s="4">
        <v>1.0000000000000002</v>
      </c>
      <c r="M148" s="4">
        <v>0.99999999999999978</v>
      </c>
      <c r="N148" s="4">
        <v>1</v>
      </c>
      <c r="O148" s="4">
        <v>0.99979999999999991</v>
      </c>
      <c r="P148" s="4">
        <v>0.99999999999999978</v>
      </c>
      <c r="Q148" s="4">
        <v>0.99419999999999942</v>
      </c>
      <c r="R148" s="14">
        <v>1.0000000000000002</v>
      </c>
      <c r="S148" s="4">
        <v>0.99999999999999989</v>
      </c>
      <c r="T148" s="4">
        <v>0.91299999999999992</v>
      </c>
      <c r="U148" s="14">
        <v>1</v>
      </c>
      <c r="V148" s="4">
        <v>0.99999999999999967</v>
      </c>
      <c r="W148" s="4">
        <v>0.98600000000000043</v>
      </c>
      <c r="X148" s="14">
        <v>1.0000000000000004</v>
      </c>
      <c r="Y148" s="4">
        <v>1</v>
      </c>
      <c r="Z148" s="4">
        <v>0.97520000000000051</v>
      </c>
      <c r="AA148" s="14">
        <v>1.0000000000000002</v>
      </c>
      <c r="AB148" s="4">
        <v>0.99999999999999978</v>
      </c>
      <c r="AC148" s="4">
        <v>0.9926000000000007</v>
      </c>
      <c r="AD148" s="14">
        <v>1.0000000000000002</v>
      </c>
      <c r="AE148" s="4">
        <v>1</v>
      </c>
      <c r="AF148" s="4">
        <v>1</v>
      </c>
      <c r="AG148" s="4">
        <v>0.93420000000000036</v>
      </c>
      <c r="AH148" s="4">
        <v>1</v>
      </c>
      <c r="AI148" s="4">
        <v>1</v>
      </c>
      <c r="AJ148" s="4">
        <v>0.94700000000000073</v>
      </c>
      <c r="AK148" s="4">
        <v>1</v>
      </c>
      <c r="AL148" s="4">
        <v>0.99699999999999966</v>
      </c>
      <c r="AM148" s="4">
        <v>1.0000000000000002</v>
      </c>
      <c r="AN148" s="4">
        <v>0.99739999999999962</v>
      </c>
      <c r="AO148" s="4">
        <v>1</v>
      </c>
      <c r="AP148" s="4">
        <v>1.0000000000000002</v>
      </c>
      <c r="AQ148" s="4">
        <v>0.99759999999999949</v>
      </c>
      <c r="AR148" s="4">
        <v>1.0000000000000002</v>
      </c>
      <c r="AS148" s="4">
        <v>0.99799999999999933</v>
      </c>
      <c r="AT148" s="4">
        <v>0.63400000000000023</v>
      </c>
      <c r="AU148" s="4">
        <v>0.99999999999999978</v>
      </c>
      <c r="AV148" s="4">
        <v>0.95100000000000029</v>
      </c>
      <c r="AW148" s="4">
        <v>1.0000000000000002</v>
      </c>
      <c r="AX148" s="4">
        <v>1.0000000000000002</v>
      </c>
      <c r="AY148" s="4">
        <v>1.0014000000000003</v>
      </c>
      <c r="AZ148" s="4">
        <v>1.0000000000000002</v>
      </c>
      <c r="BA148" s="4">
        <v>0.9992000000000002</v>
      </c>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row>
    <row r="149" spans="2:192" x14ac:dyDescent="0.3">
      <c r="B149">
        <v>141.5</v>
      </c>
      <c r="C149" s="5">
        <v>1.1199999999999998E-2</v>
      </c>
      <c r="D149" s="4">
        <v>6.7999999999999991E-2</v>
      </c>
      <c r="E149" s="4">
        <v>1.0002000025011617</v>
      </c>
      <c r="F149" s="4">
        <v>1</v>
      </c>
      <c r="G149" s="4">
        <v>1.0000000000000002</v>
      </c>
      <c r="H149" s="4">
        <v>0.99020000000000064</v>
      </c>
      <c r="I149" s="4">
        <v>0.99999999999999967</v>
      </c>
      <c r="J149" s="4">
        <v>1</v>
      </c>
      <c r="K149" s="4">
        <v>0.99999999999999989</v>
      </c>
      <c r="L149" s="4">
        <v>1.0000000000000002</v>
      </c>
      <c r="M149" s="4">
        <v>0.99999999999999978</v>
      </c>
      <c r="N149" s="4">
        <v>1</v>
      </c>
      <c r="O149" s="4">
        <v>0.99979999999999991</v>
      </c>
      <c r="P149" s="4">
        <v>0.99999999999999978</v>
      </c>
      <c r="Q149" s="4">
        <v>0.99419999999999942</v>
      </c>
      <c r="R149" s="14">
        <v>1.0000000000000002</v>
      </c>
      <c r="S149" s="4">
        <v>0.99999999999999989</v>
      </c>
      <c r="T149" s="4">
        <v>0.91579999999999995</v>
      </c>
      <c r="U149" s="14">
        <v>1</v>
      </c>
      <c r="V149" s="4">
        <v>0.99999999999999967</v>
      </c>
      <c r="W149" s="4">
        <v>0.98640000000000039</v>
      </c>
      <c r="X149" s="14">
        <v>1.0000000000000004</v>
      </c>
      <c r="Y149" s="4">
        <v>1</v>
      </c>
      <c r="Z149" s="4">
        <v>0.97620000000000051</v>
      </c>
      <c r="AA149" s="14">
        <v>1.0000000000000002</v>
      </c>
      <c r="AB149" s="4">
        <v>0.99999999999999978</v>
      </c>
      <c r="AC149" s="4">
        <v>0.99300000000000066</v>
      </c>
      <c r="AD149" s="14">
        <v>1.0000000000000002</v>
      </c>
      <c r="AE149" s="4">
        <v>1</v>
      </c>
      <c r="AF149" s="4">
        <v>1</v>
      </c>
      <c r="AG149" s="4">
        <v>0.93640000000000034</v>
      </c>
      <c r="AH149" s="4">
        <v>1</v>
      </c>
      <c r="AI149" s="4">
        <v>1</v>
      </c>
      <c r="AJ149" s="4">
        <v>0.94940000000000069</v>
      </c>
      <c r="AK149" s="4">
        <v>1</v>
      </c>
      <c r="AL149" s="4">
        <v>0.99699999999999966</v>
      </c>
      <c r="AM149" s="4">
        <v>1.0000000000000002</v>
      </c>
      <c r="AN149" s="4">
        <v>0.99739999999999962</v>
      </c>
      <c r="AO149" s="4">
        <v>1</v>
      </c>
      <c r="AP149" s="4">
        <v>1.0000000000000002</v>
      </c>
      <c r="AQ149" s="4">
        <v>0.99759999999999949</v>
      </c>
      <c r="AR149" s="4">
        <v>1.0000000000000002</v>
      </c>
      <c r="AS149" s="4">
        <v>0.99839999999999929</v>
      </c>
      <c r="AT149" s="4">
        <v>0.63980000000000026</v>
      </c>
      <c r="AU149" s="4">
        <v>0.99999999999999978</v>
      </c>
      <c r="AV149" s="4">
        <v>0.95360000000000034</v>
      </c>
      <c r="AW149" s="4">
        <v>1.0000000000000002</v>
      </c>
      <c r="AX149" s="4">
        <v>1.0000000000000002</v>
      </c>
      <c r="AY149" s="4">
        <v>1.0014000000000003</v>
      </c>
      <c r="AZ149" s="4">
        <v>1.0000000000000002</v>
      </c>
      <c r="BA149" s="4">
        <v>0.9992000000000002</v>
      </c>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row>
    <row r="150" spans="2:192" x14ac:dyDescent="0.3">
      <c r="B150">
        <v>142.5</v>
      </c>
      <c r="C150" s="5">
        <v>1.1799999999999998E-2</v>
      </c>
      <c r="D150" s="4">
        <v>6.9999999999999993E-2</v>
      </c>
      <c r="E150" s="4">
        <v>1.0002000025273332</v>
      </c>
      <c r="F150" s="4">
        <v>1</v>
      </c>
      <c r="G150" s="4">
        <v>1.0000000000000002</v>
      </c>
      <c r="H150" s="4">
        <v>0.99080000000000068</v>
      </c>
      <c r="I150" s="4">
        <v>0.99999999999999967</v>
      </c>
      <c r="J150" s="4">
        <v>1</v>
      </c>
      <c r="K150" s="4">
        <v>0.99999999999999989</v>
      </c>
      <c r="L150" s="4">
        <v>1.0000000000000002</v>
      </c>
      <c r="M150" s="4">
        <v>0.99999999999999978</v>
      </c>
      <c r="N150" s="4">
        <v>1</v>
      </c>
      <c r="O150" s="4">
        <v>0.99979999999999991</v>
      </c>
      <c r="P150" s="4">
        <v>0.99999999999999978</v>
      </c>
      <c r="Q150" s="4">
        <v>0.99419999999999942</v>
      </c>
      <c r="R150" s="14">
        <v>1.0000000000000002</v>
      </c>
      <c r="S150" s="4">
        <v>0.99999999999999989</v>
      </c>
      <c r="T150" s="4">
        <v>0.91859999999999997</v>
      </c>
      <c r="U150" s="14">
        <v>1</v>
      </c>
      <c r="V150" s="4">
        <v>0.99999999999999967</v>
      </c>
      <c r="W150" s="4">
        <v>0.98680000000000034</v>
      </c>
      <c r="X150" s="14">
        <v>1.0000000000000004</v>
      </c>
      <c r="Y150" s="4">
        <v>1</v>
      </c>
      <c r="Z150" s="4">
        <v>0.97720000000000051</v>
      </c>
      <c r="AA150" s="14">
        <v>1.0000000000000002</v>
      </c>
      <c r="AB150" s="4">
        <v>0.99999999999999978</v>
      </c>
      <c r="AC150" s="4">
        <v>0.99300000000000066</v>
      </c>
      <c r="AD150" s="14">
        <v>1.0000000000000002</v>
      </c>
      <c r="AE150" s="4">
        <v>1</v>
      </c>
      <c r="AF150" s="4">
        <v>1</v>
      </c>
      <c r="AG150" s="4">
        <v>0.94000000000000039</v>
      </c>
      <c r="AH150" s="4">
        <v>1</v>
      </c>
      <c r="AI150" s="4">
        <v>1</v>
      </c>
      <c r="AJ150" s="4">
        <v>0.95140000000000069</v>
      </c>
      <c r="AK150" s="4">
        <v>1</v>
      </c>
      <c r="AL150" s="4">
        <v>0.99699999999999966</v>
      </c>
      <c r="AM150" s="4">
        <v>1.0000000000000002</v>
      </c>
      <c r="AN150" s="4">
        <v>0.99739999999999962</v>
      </c>
      <c r="AO150" s="4">
        <v>1</v>
      </c>
      <c r="AP150" s="4">
        <v>1.0000000000000002</v>
      </c>
      <c r="AQ150" s="4">
        <v>0.99759999999999949</v>
      </c>
      <c r="AR150" s="4">
        <v>1.0000000000000002</v>
      </c>
      <c r="AS150" s="4">
        <v>0.99839999999999929</v>
      </c>
      <c r="AT150" s="4">
        <v>0.64560000000000028</v>
      </c>
      <c r="AU150" s="4">
        <v>0.99999999999999978</v>
      </c>
      <c r="AV150" s="4">
        <v>0.95480000000000032</v>
      </c>
      <c r="AW150" s="4">
        <v>1.0000000000000002</v>
      </c>
      <c r="AX150" s="4">
        <v>1.0000000000000002</v>
      </c>
      <c r="AY150" s="4">
        <v>1.0014000000000003</v>
      </c>
      <c r="AZ150" s="4">
        <v>1.0000000000000002</v>
      </c>
      <c r="BA150" s="4">
        <v>0.9992000000000002</v>
      </c>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row>
    <row r="151" spans="2:192" x14ac:dyDescent="0.3">
      <c r="B151">
        <v>143.5</v>
      </c>
      <c r="C151" s="5">
        <v>1.2599999999999998E-2</v>
      </c>
      <c r="D151" s="4">
        <v>7.2399999999999992E-2</v>
      </c>
      <c r="E151" s="4">
        <v>1.0002000025535047</v>
      </c>
      <c r="F151" s="4">
        <v>1</v>
      </c>
      <c r="G151" s="4">
        <v>1.0000000000000002</v>
      </c>
      <c r="H151" s="4">
        <v>0.9916000000000007</v>
      </c>
      <c r="I151" s="4">
        <v>0.99999999999999967</v>
      </c>
      <c r="J151" s="4">
        <v>1</v>
      </c>
      <c r="K151" s="4">
        <v>0.99999999999999989</v>
      </c>
      <c r="L151" s="4">
        <v>1.0000000000000002</v>
      </c>
      <c r="M151" s="4">
        <v>0.99999999999999978</v>
      </c>
      <c r="N151" s="4">
        <v>1</v>
      </c>
      <c r="O151" s="4">
        <v>0.99979999999999991</v>
      </c>
      <c r="P151" s="4">
        <v>0.99999999999999978</v>
      </c>
      <c r="Q151" s="4">
        <v>0.99419999999999942</v>
      </c>
      <c r="R151" s="14">
        <v>1.0000000000000002</v>
      </c>
      <c r="S151" s="4">
        <v>0.99999999999999989</v>
      </c>
      <c r="T151" s="4">
        <v>0.92020000000000002</v>
      </c>
      <c r="U151" s="14">
        <v>1</v>
      </c>
      <c r="V151" s="4">
        <v>0.99999999999999967</v>
      </c>
      <c r="W151" s="4">
        <v>0.98760000000000037</v>
      </c>
      <c r="X151" s="14">
        <v>1.0000000000000004</v>
      </c>
      <c r="Y151" s="4">
        <v>1</v>
      </c>
      <c r="Z151" s="4">
        <v>0.97860000000000047</v>
      </c>
      <c r="AA151" s="14">
        <v>1.0000000000000002</v>
      </c>
      <c r="AB151" s="4">
        <v>0.99999999999999978</v>
      </c>
      <c r="AC151" s="4">
        <v>0.99320000000000064</v>
      </c>
      <c r="AD151" s="14">
        <v>1.0000000000000002</v>
      </c>
      <c r="AE151" s="4">
        <v>1</v>
      </c>
      <c r="AF151" s="4">
        <v>1</v>
      </c>
      <c r="AG151" s="4">
        <v>0.94300000000000039</v>
      </c>
      <c r="AH151" s="4">
        <v>1</v>
      </c>
      <c r="AI151" s="4">
        <v>1</v>
      </c>
      <c r="AJ151" s="4">
        <v>0.95420000000000071</v>
      </c>
      <c r="AK151" s="4">
        <v>1</v>
      </c>
      <c r="AL151" s="4">
        <v>0.99699999999999966</v>
      </c>
      <c r="AM151" s="4">
        <v>1.0000000000000002</v>
      </c>
      <c r="AN151" s="4">
        <v>0.99739999999999962</v>
      </c>
      <c r="AO151" s="4">
        <v>1</v>
      </c>
      <c r="AP151" s="4">
        <v>1.0000000000000002</v>
      </c>
      <c r="AQ151" s="4">
        <v>0.99759999999999949</v>
      </c>
      <c r="AR151" s="4">
        <v>1.0000000000000002</v>
      </c>
      <c r="AS151" s="4">
        <v>0.99859999999999927</v>
      </c>
      <c r="AT151" s="4">
        <v>0.65040000000000031</v>
      </c>
      <c r="AU151" s="4">
        <v>0.99999999999999978</v>
      </c>
      <c r="AV151" s="4">
        <v>0.95660000000000034</v>
      </c>
      <c r="AW151" s="4">
        <v>1.0000000000000002</v>
      </c>
      <c r="AX151" s="4">
        <v>1.0000000000000002</v>
      </c>
      <c r="AY151" s="4">
        <v>1.0014000000000003</v>
      </c>
      <c r="AZ151" s="4">
        <v>1.0000000000000002</v>
      </c>
      <c r="BA151" s="4">
        <v>0.9992000000000002</v>
      </c>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row>
    <row r="152" spans="2:192" x14ac:dyDescent="0.3">
      <c r="B152">
        <v>144.5</v>
      </c>
      <c r="C152" s="5">
        <v>1.3399999999999999E-2</v>
      </c>
      <c r="D152" s="4">
        <v>7.6399999999999996E-2</v>
      </c>
      <c r="E152" s="4">
        <v>1.0002000025796762</v>
      </c>
      <c r="F152" s="4">
        <v>1</v>
      </c>
      <c r="G152" s="4">
        <v>1.0000000000000002</v>
      </c>
      <c r="H152" s="4">
        <v>0.99200000000000066</v>
      </c>
      <c r="I152" s="4">
        <v>0.99999999999999967</v>
      </c>
      <c r="J152" s="4">
        <v>1</v>
      </c>
      <c r="K152" s="4">
        <v>0.99999999999999989</v>
      </c>
      <c r="L152" s="4">
        <v>1.0000000000000002</v>
      </c>
      <c r="M152" s="4">
        <v>0.99999999999999978</v>
      </c>
      <c r="N152" s="4">
        <v>1</v>
      </c>
      <c r="O152" s="4">
        <v>0.99979999999999991</v>
      </c>
      <c r="P152" s="4">
        <v>0.99999999999999978</v>
      </c>
      <c r="Q152" s="4">
        <v>0.99419999999999942</v>
      </c>
      <c r="R152" s="14">
        <v>1.0000000000000002</v>
      </c>
      <c r="S152" s="4">
        <v>0.99999999999999989</v>
      </c>
      <c r="T152" s="4">
        <v>0.92220000000000002</v>
      </c>
      <c r="U152" s="14">
        <v>1</v>
      </c>
      <c r="V152" s="4">
        <v>0.99999999999999967</v>
      </c>
      <c r="W152" s="4">
        <v>0.98920000000000041</v>
      </c>
      <c r="X152" s="14">
        <v>1.0000000000000004</v>
      </c>
      <c r="Y152" s="4">
        <v>1</v>
      </c>
      <c r="Z152" s="4">
        <v>0.97880000000000045</v>
      </c>
      <c r="AA152" s="14">
        <v>1.0000000000000002</v>
      </c>
      <c r="AB152" s="4">
        <v>0.99999999999999978</v>
      </c>
      <c r="AC152" s="4">
        <v>0.99380000000000068</v>
      </c>
      <c r="AD152" s="14">
        <v>1.0000000000000002</v>
      </c>
      <c r="AE152" s="4">
        <v>1</v>
      </c>
      <c r="AF152" s="4">
        <v>1</v>
      </c>
      <c r="AG152" s="4">
        <v>0.94580000000000042</v>
      </c>
      <c r="AH152" s="4">
        <v>1</v>
      </c>
      <c r="AI152" s="4">
        <v>1</v>
      </c>
      <c r="AJ152" s="4">
        <v>0.95560000000000067</v>
      </c>
      <c r="AK152" s="4">
        <v>1</v>
      </c>
      <c r="AL152" s="4">
        <v>0.99699999999999966</v>
      </c>
      <c r="AM152" s="4">
        <v>1.0000000000000002</v>
      </c>
      <c r="AN152" s="4">
        <v>0.99739999999999962</v>
      </c>
      <c r="AO152" s="4">
        <v>1</v>
      </c>
      <c r="AP152" s="4">
        <v>1.0000000000000002</v>
      </c>
      <c r="AQ152" s="4">
        <v>0.99759999999999949</v>
      </c>
      <c r="AR152" s="4">
        <v>1.0000000000000002</v>
      </c>
      <c r="AS152" s="4">
        <v>0.99859999999999927</v>
      </c>
      <c r="AT152" s="4">
        <v>0.65440000000000031</v>
      </c>
      <c r="AU152" s="4">
        <v>0.99999999999999978</v>
      </c>
      <c r="AV152" s="4">
        <v>0.95840000000000036</v>
      </c>
      <c r="AW152" s="4">
        <v>1.0000000000000002</v>
      </c>
      <c r="AX152" s="4">
        <v>1.0000000000000002</v>
      </c>
      <c r="AY152" s="4">
        <v>1.0014000000000003</v>
      </c>
      <c r="AZ152" s="4">
        <v>1.0000000000000002</v>
      </c>
      <c r="BA152" s="4">
        <v>0.9992000000000002</v>
      </c>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row>
    <row r="153" spans="2:192" x14ac:dyDescent="0.3">
      <c r="B153">
        <v>145.5</v>
      </c>
      <c r="C153" s="5">
        <v>1.3399999999999999E-2</v>
      </c>
      <c r="D153" s="4">
        <v>7.6799999999999993E-2</v>
      </c>
      <c r="E153" s="4">
        <v>1.0002000026058477</v>
      </c>
      <c r="F153" s="4">
        <v>1</v>
      </c>
      <c r="G153" s="4">
        <v>1.0000000000000002</v>
      </c>
      <c r="H153" s="4">
        <v>0.9926000000000007</v>
      </c>
      <c r="I153" s="4">
        <v>0.99999999999999967</v>
      </c>
      <c r="J153" s="4">
        <v>1</v>
      </c>
      <c r="K153" s="4">
        <v>0.99999999999999989</v>
      </c>
      <c r="L153" s="4">
        <v>1.0000000000000002</v>
      </c>
      <c r="M153" s="4">
        <v>0.99999999999999978</v>
      </c>
      <c r="N153" s="4">
        <v>1</v>
      </c>
      <c r="O153" s="4">
        <v>0.99979999999999991</v>
      </c>
      <c r="P153" s="4">
        <v>0.99999999999999978</v>
      </c>
      <c r="Q153" s="4">
        <v>0.99419999999999942</v>
      </c>
      <c r="R153" s="14">
        <v>1.0000000000000002</v>
      </c>
      <c r="S153" s="4">
        <v>0.99999999999999989</v>
      </c>
      <c r="T153" s="4">
        <v>0.9244</v>
      </c>
      <c r="U153" s="14">
        <v>1</v>
      </c>
      <c r="V153" s="4">
        <v>0.99999999999999967</v>
      </c>
      <c r="W153" s="4">
        <v>0.98960000000000037</v>
      </c>
      <c r="X153" s="14">
        <v>1.0000000000000004</v>
      </c>
      <c r="Y153" s="4">
        <v>1</v>
      </c>
      <c r="Z153" s="4">
        <v>0.97900000000000043</v>
      </c>
      <c r="AA153" s="14">
        <v>1.0000000000000002</v>
      </c>
      <c r="AB153" s="4">
        <v>0.99999999999999978</v>
      </c>
      <c r="AC153" s="4">
        <v>0.99420000000000064</v>
      </c>
      <c r="AD153" s="14">
        <v>1.0000000000000002</v>
      </c>
      <c r="AE153" s="4">
        <v>1</v>
      </c>
      <c r="AF153" s="4">
        <v>1</v>
      </c>
      <c r="AG153" s="4">
        <v>0.9490000000000004</v>
      </c>
      <c r="AH153" s="4">
        <v>1</v>
      </c>
      <c r="AI153" s="4">
        <v>1</v>
      </c>
      <c r="AJ153" s="4">
        <v>0.95760000000000067</v>
      </c>
      <c r="AK153" s="4">
        <v>1</v>
      </c>
      <c r="AL153" s="4">
        <v>0.99699999999999966</v>
      </c>
      <c r="AM153" s="4">
        <v>1.0000000000000002</v>
      </c>
      <c r="AN153" s="4">
        <v>0.99739999999999962</v>
      </c>
      <c r="AO153" s="4">
        <v>1</v>
      </c>
      <c r="AP153" s="4">
        <v>1.0000000000000002</v>
      </c>
      <c r="AQ153" s="4">
        <v>0.99759999999999949</v>
      </c>
      <c r="AR153" s="4">
        <v>1.0000000000000002</v>
      </c>
      <c r="AS153" s="4">
        <v>0.99859999999999927</v>
      </c>
      <c r="AT153" s="4">
        <v>0.6576000000000003</v>
      </c>
      <c r="AU153" s="4">
        <v>0.99999999999999978</v>
      </c>
      <c r="AV153" s="4">
        <v>0.96000000000000041</v>
      </c>
      <c r="AW153" s="4">
        <v>1.0000000000000002</v>
      </c>
      <c r="AX153" s="4">
        <v>1.0000000000000002</v>
      </c>
      <c r="AY153" s="4">
        <v>1.0014000000000003</v>
      </c>
      <c r="AZ153" s="4">
        <v>1.0000000000000002</v>
      </c>
      <c r="BA153" s="4">
        <v>0.9992000000000002</v>
      </c>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row>
    <row r="154" spans="2:192" x14ac:dyDescent="0.3">
      <c r="B154">
        <v>146.5</v>
      </c>
      <c r="C154" s="5">
        <v>1.3999999999999999E-2</v>
      </c>
      <c r="D154" s="4">
        <v>7.959999999999999E-2</v>
      </c>
      <c r="E154" s="4">
        <v>1.0002000026320192</v>
      </c>
      <c r="F154" s="4">
        <v>1</v>
      </c>
      <c r="G154" s="4">
        <v>1.0000000000000002</v>
      </c>
      <c r="H154" s="4">
        <v>0.99320000000000075</v>
      </c>
      <c r="I154" s="4">
        <v>0.99999999999999967</v>
      </c>
      <c r="J154" s="4">
        <v>1</v>
      </c>
      <c r="K154" s="4">
        <v>0.99999999999999989</v>
      </c>
      <c r="L154" s="4">
        <v>1.0000000000000002</v>
      </c>
      <c r="M154" s="4">
        <v>0.99999999999999978</v>
      </c>
      <c r="N154" s="4">
        <v>1</v>
      </c>
      <c r="O154" s="4">
        <v>0.99979999999999991</v>
      </c>
      <c r="P154" s="4">
        <v>0.99999999999999978</v>
      </c>
      <c r="Q154" s="4">
        <v>0.99419999999999942</v>
      </c>
      <c r="R154" s="14">
        <v>1.0000000000000002</v>
      </c>
      <c r="S154" s="4">
        <v>0.99999999999999989</v>
      </c>
      <c r="T154" s="4">
        <v>0.92859999999999998</v>
      </c>
      <c r="U154" s="14">
        <v>1</v>
      </c>
      <c r="V154" s="4">
        <v>0.99999999999999967</v>
      </c>
      <c r="W154" s="4">
        <v>0.99080000000000035</v>
      </c>
      <c r="X154" s="14">
        <v>1.0000000000000004</v>
      </c>
      <c r="Y154" s="4">
        <v>1</v>
      </c>
      <c r="Z154" s="4">
        <v>0.97960000000000047</v>
      </c>
      <c r="AA154" s="14">
        <v>1.0000000000000002</v>
      </c>
      <c r="AB154" s="4">
        <v>0.99999999999999978</v>
      </c>
      <c r="AC154" s="4">
        <v>0.99480000000000068</v>
      </c>
      <c r="AD154" s="14">
        <v>1.0000000000000002</v>
      </c>
      <c r="AE154" s="4">
        <v>1</v>
      </c>
      <c r="AF154" s="4">
        <v>1</v>
      </c>
      <c r="AG154" s="4">
        <v>0.95020000000000038</v>
      </c>
      <c r="AH154" s="4">
        <v>1</v>
      </c>
      <c r="AI154" s="4">
        <v>1</v>
      </c>
      <c r="AJ154" s="4">
        <v>0.9584000000000007</v>
      </c>
      <c r="AK154" s="4">
        <v>1</v>
      </c>
      <c r="AL154" s="4">
        <v>0.99719999999999964</v>
      </c>
      <c r="AM154" s="4">
        <v>1.0000000000000002</v>
      </c>
      <c r="AN154" s="4">
        <v>0.99739999999999962</v>
      </c>
      <c r="AO154" s="4">
        <v>1</v>
      </c>
      <c r="AP154" s="4">
        <v>1.0000000000000002</v>
      </c>
      <c r="AQ154" s="4">
        <v>0.99759999999999949</v>
      </c>
      <c r="AR154" s="4">
        <v>1.0000000000000002</v>
      </c>
      <c r="AS154" s="4">
        <v>0.99859999999999927</v>
      </c>
      <c r="AT154" s="4">
        <v>0.66180000000000028</v>
      </c>
      <c r="AU154" s="4">
        <v>0.99999999999999978</v>
      </c>
      <c r="AV154" s="4">
        <v>0.96120000000000039</v>
      </c>
      <c r="AW154" s="4">
        <v>1.0000000000000002</v>
      </c>
      <c r="AX154" s="4">
        <v>1.0000000000000002</v>
      </c>
      <c r="AY154" s="4">
        <v>1.0014000000000003</v>
      </c>
      <c r="AZ154" s="4">
        <v>1.0000000000000002</v>
      </c>
      <c r="BA154" s="4">
        <v>0.9992000000000002</v>
      </c>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row>
    <row r="155" spans="2:192" x14ac:dyDescent="0.3">
      <c r="B155">
        <v>147.5</v>
      </c>
      <c r="C155" s="5">
        <v>1.4999999999999999E-2</v>
      </c>
      <c r="D155" s="4">
        <v>8.1599999999999992E-2</v>
      </c>
      <c r="E155" s="4">
        <v>1.0002000026581908</v>
      </c>
      <c r="F155" s="4">
        <v>1</v>
      </c>
      <c r="G155" s="4">
        <v>1.0000000000000002</v>
      </c>
      <c r="H155" s="4">
        <v>0.99320000000000075</v>
      </c>
      <c r="I155" s="4">
        <v>0.99999999999999967</v>
      </c>
      <c r="J155" s="4">
        <v>1</v>
      </c>
      <c r="K155" s="4">
        <v>0.99999999999999989</v>
      </c>
      <c r="L155" s="4">
        <v>1.0000000000000002</v>
      </c>
      <c r="M155" s="4">
        <v>0.99999999999999978</v>
      </c>
      <c r="N155" s="4">
        <v>1</v>
      </c>
      <c r="O155" s="4">
        <v>0.99979999999999991</v>
      </c>
      <c r="P155" s="4">
        <v>0.99999999999999978</v>
      </c>
      <c r="Q155" s="4">
        <v>0.99419999999999942</v>
      </c>
      <c r="R155" s="14">
        <v>1.0000000000000002</v>
      </c>
      <c r="S155" s="4">
        <v>0.99999999999999989</v>
      </c>
      <c r="T155" s="4">
        <v>0.93079999999999996</v>
      </c>
      <c r="U155" s="14">
        <v>1</v>
      </c>
      <c r="V155" s="4">
        <v>0.99999999999999967</v>
      </c>
      <c r="W155" s="4">
        <v>0.99100000000000033</v>
      </c>
      <c r="X155" s="14">
        <v>1.0000000000000004</v>
      </c>
      <c r="Y155" s="4">
        <v>1</v>
      </c>
      <c r="Z155" s="4">
        <v>0.98100000000000043</v>
      </c>
      <c r="AA155" s="14">
        <v>1.0000000000000002</v>
      </c>
      <c r="AB155" s="4">
        <v>0.99999999999999978</v>
      </c>
      <c r="AC155" s="4">
        <v>0.99560000000000071</v>
      </c>
      <c r="AD155" s="14">
        <v>1.0000000000000002</v>
      </c>
      <c r="AE155" s="4">
        <v>1</v>
      </c>
      <c r="AF155" s="4">
        <v>1</v>
      </c>
      <c r="AG155" s="4">
        <v>0.95280000000000042</v>
      </c>
      <c r="AH155" s="4">
        <v>1</v>
      </c>
      <c r="AI155" s="4">
        <v>1</v>
      </c>
      <c r="AJ155" s="4">
        <v>0.96060000000000068</v>
      </c>
      <c r="AK155" s="4">
        <v>1</v>
      </c>
      <c r="AL155" s="4">
        <v>0.99719999999999964</v>
      </c>
      <c r="AM155" s="4">
        <v>1.0000000000000002</v>
      </c>
      <c r="AN155" s="4">
        <v>0.99739999999999962</v>
      </c>
      <c r="AO155" s="4">
        <v>1</v>
      </c>
      <c r="AP155" s="4">
        <v>1.0000000000000002</v>
      </c>
      <c r="AQ155" s="4">
        <v>0.99759999999999949</v>
      </c>
      <c r="AR155" s="4">
        <v>1.0000000000000002</v>
      </c>
      <c r="AS155" s="4">
        <v>0.99859999999999927</v>
      </c>
      <c r="AT155" s="4">
        <v>0.6666000000000003</v>
      </c>
      <c r="AU155" s="4">
        <v>0.99999999999999978</v>
      </c>
      <c r="AV155" s="4">
        <v>0.96260000000000034</v>
      </c>
      <c r="AW155" s="4">
        <v>1.0000000000000002</v>
      </c>
      <c r="AX155" s="4">
        <v>1.0000000000000002</v>
      </c>
      <c r="AY155" s="4">
        <v>1.0014000000000003</v>
      </c>
      <c r="AZ155" s="4">
        <v>1.0000000000000002</v>
      </c>
      <c r="BA155" s="4">
        <v>0.9992000000000002</v>
      </c>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row>
    <row r="156" spans="2:192" x14ac:dyDescent="0.3">
      <c r="B156">
        <v>148.5</v>
      </c>
      <c r="C156" s="5">
        <v>1.5799999999999998E-2</v>
      </c>
      <c r="D156" s="4">
        <v>8.4799999999999986E-2</v>
      </c>
      <c r="E156" s="4">
        <v>1.0002000026843623</v>
      </c>
      <c r="F156" s="4">
        <v>1</v>
      </c>
      <c r="G156" s="4">
        <v>1.0000000000000002</v>
      </c>
      <c r="H156" s="4">
        <v>0.9936000000000007</v>
      </c>
      <c r="I156" s="4">
        <v>0.99999999999999967</v>
      </c>
      <c r="J156" s="4">
        <v>1</v>
      </c>
      <c r="K156" s="4">
        <v>0.99999999999999989</v>
      </c>
      <c r="L156" s="4">
        <v>1.0000000000000002</v>
      </c>
      <c r="M156" s="4">
        <v>0.99999999999999978</v>
      </c>
      <c r="N156" s="4">
        <v>1</v>
      </c>
      <c r="O156" s="4">
        <v>0.99979999999999991</v>
      </c>
      <c r="P156" s="4">
        <v>0.99999999999999978</v>
      </c>
      <c r="Q156" s="4">
        <v>0.99419999999999942</v>
      </c>
      <c r="R156" s="14">
        <v>1.0000000000000002</v>
      </c>
      <c r="S156" s="4">
        <v>0.99999999999999989</v>
      </c>
      <c r="T156" s="4">
        <v>0.93359999999999999</v>
      </c>
      <c r="U156" s="14">
        <v>1</v>
      </c>
      <c r="V156" s="4">
        <v>0.99999999999999967</v>
      </c>
      <c r="W156" s="4">
        <v>0.99140000000000028</v>
      </c>
      <c r="X156" s="14">
        <v>1.0000000000000004</v>
      </c>
      <c r="Y156" s="4">
        <v>1</v>
      </c>
      <c r="Z156" s="4">
        <v>0.98160000000000047</v>
      </c>
      <c r="AA156" s="14">
        <v>1.0000000000000002</v>
      </c>
      <c r="AB156" s="4">
        <v>0.99999999999999978</v>
      </c>
      <c r="AC156" s="4">
        <v>0.99560000000000071</v>
      </c>
      <c r="AD156" s="14">
        <v>1.0000000000000002</v>
      </c>
      <c r="AE156" s="4">
        <v>1</v>
      </c>
      <c r="AF156" s="4">
        <v>1</v>
      </c>
      <c r="AG156" s="4">
        <v>0.9550000000000004</v>
      </c>
      <c r="AH156" s="4">
        <v>1</v>
      </c>
      <c r="AI156" s="4">
        <v>1</v>
      </c>
      <c r="AJ156" s="4">
        <v>0.96220000000000072</v>
      </c>
      <c r="AK156" s="4">
        <v>1</v>
      </c>
      <c r="AL156" s="4">
        <v>0.99719999999999964</v>
      </c>
      <c r="AM156" s="4">
        <v>1.0000000000000002</v>
      </c>
      <c r="AN156" s="4">
        <v>0.99739999999999962</v>
      </c>
      <c r="AO156" s="4">
        <v>1</v>
      </c>
      <c r="AP156" s="4">
        <v>1.0000000000000002</v>
      </c>
      <c r="AQ156" s="4">
        <v>0.99759999999999949</v>
      </c>
      <c r="AR156" s="4">
        <v>1.0000000000000002</v>
      </c>
      <c r="AS156" s="4">
        <v>0.99859999999999927</v>
      </c>
      <c r="AT156" s="4">
        <v>0.67100000000000026</v>
      </c>
      <c r="AU156" s="4">
        <v>0.99999999999999978</v>
      </c>
      <c r="AV156" s="4">
        <v>0.96360000000000035</v>
      </c>
      <c r="AW156" s="4">
        <v>1.0000000000000002</v>
      </c>
      <c r="AX156" s="4">
        <v>1.0000000000000002</v>
      </c>
      <c r="AY156" s="4">
        <v>1.0014000000000003</v>
      </c>
      <c r="AZ156" s="4">
        <v>1.0000000000000002</v>
      </c>
      <c r="BA156" s="4">
        <v>0.9992000000000002</v>
      </c>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row>
    <row r="157" spans="2:192" x14ac:dyDescent="0.3">
      <c r="B157">
        <v>149.5</v>
      </c>
      <c r="C157" s="5">
        <v>1.5999999999999997E-2</v>
      </c>
      <c r="D157" s="4">
        <v>8.7999999999999981E-2</v>
      </c>
      <c r="E157" s="4">
        <v>1.0002000027105338</v>
      </c>
      <c r="F157" s="4">
        <v>1</v>
      </c>
      <c r="G157" s="4">
        <v>1.0000000000000002</v>
      </c>
      <c r="H157" s="4">
        <v>0.99440000000000073</v>
      </c>
      <c r="I157" s="4">
        <v>0.99999999999999967</v>
      </c>
      <c r="J157" s="4">
        <v>1</v>
      </c>
      <c r="K157" s="4">
        <v>0.99999999999999989</v>
      </c>
      <c r="L157" s="4">
        <v>1.0000000000000002</v>
      </c>
      <c r="M157" s="4">
        <v>0.99999999999999978</v>
      </c>
      <c r="N157" s="4">
        <v>1</v>
      </c>
      <c r="O157" s="4">
        <v>0.99979999999999991</v>
      </c>
      <c r="P157" s="4">
        <v>0.99999999999999978</v>
      </c>
      <c r="Q157" s="4">
        <v>0.99419999999999942</v>
      </c>
      <c r="R157" s="14">
        <v>1.0000000000000002</v>
      </c>
      <c r="S157" s="4">
        <v>0.99999999999999989</v>
      </c>
      <c r="T157" s="4">
        <v>0.93540000000000001</v>
      </c>
      <c r="U157" s="14">
        <v>1</v>
      </c>
      <c r="V157" s="4">
        <v>0.99999999999999967</v>
      </c>
      <c r="W157" s="4">
        <v>0.99160000000000026</v>
      </c>
      <c r="X157" s="14">
        <v>1.0000000000000004</v>
      </c>
      <c r="Y157" s="4">
        <v>1</v>
      </c>
      <c r="Z157" s="4">
        <v>0.98280000000000045</v>
      </c>
      <c r="AA157" s="14">
        <v>1.0000000000000002</v>
      </c>
      <c r="AB157" s="4">
        <v>0.99999999999999978</v>
      </c>
      <c r="AC157" s="4">
        <v>0.99560000000000071</v>
      </c>
      <c r="AD157" s="14">
        <v>1.0000000000000002</v>
      </c>
      <c r="AE157" s="4">
        <v>1</v>
      </c>
      <c r="AF157" s="4">
        <v>1</v>
      </c>
      <c r="AG157" s="4">
        <v>0.95740000000000036</v>
      </c>
      <c r="AH157" s="4">
        <v>1</v>
      </c>
      <c r="AI157" s="4">
        <v>1</v>
      </c>
      <c r="AJ157" s="4">
        <v>0.96320000000000072</v>
      </c>
      <c r="AK157" s="4">
        <v>1</v>
      </c>
      <c r="AL157" s="4">
        <v>0.99719999999999964</v>
      </c>
      <c r="AM157" s="4">
        <v>1.0000000000000002</v>
      </c>
      <c r="AN157" s="4">
        <v>0.9975999999999996</v>
      </c>
      <c r="AO157" s="4">
        <v>1</v>
      </c>
      <c r="AP157" s="4">
        <v>1.0000000000000002</v>
      </c>
      <c r="AQ157" s="4">
        <v>0.99759999999999949</v>
      </c>
      <c r="AR157" s="4">
        <v>1.0000000000000002</v>
      </c>
      <c r="AS157" s="4">
        <v>0.99859999999999927</v>
      </c>
      <c r="AT157" s="4">
        <v>0.67480000000000029</v>
      </c>
      <c r="AU157" s="4">
        <v>0.99999999999999978</v>
      </c>
      <c r="AV157" s="4">
        <v>0.96540000000000037</v>
      </c>
      <c r="AW157" s="4">
        <v>1.0000000000000002</v>
      </c>
      <c r="AX157" s="4">
        <v>1.0000000000000002</v>
      </c>
      <c r="AY157" s="4">
        <v>1.0014000000000003</v>
      </c>
      <c r="AZ157" s="4">
        <v>1.0000000000000002</v>
      </c>
      <c r="BA157" s="4">
        <v>0.9992000000000002</v>
      </c>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row>
    <row r="158" spans="2:192" x14ac:dyDescent="0.3">
      <c r="B158">
        <v>150.5</v>
      </c>
      <c r="C158" s="5">
        <v>1.6599999999999997E-2</v>
      </c>
      <c r="D158" s="4">
        <v>9.039999999999998E-2</v>
      </c>
      <c r="E158" s="4">
        <v>1.0002000027367053</v>
      </c>
      <c r="F158" s="4">
        <v>1</v>
      </c>
      <c r="G158" s="4">
        <v>1.0000000000000002</v>
      </c>
      <c r="H158" s="4">
        <v>0.99500000000000077</v>
      </c>
      <c r="I158" s="4">
        <v>0.99999999999999967</v>
      </c>
      <c r="J158" s="4">
        <v>1</v>
      </c>
      <c r="K158" s="4">
        <v>0.99999999999999989</v>
      </c>
      <c r="L158" s="4">
        <v>1.0000000000000002</v>
      </c>
      <c r="M158" s="4">
        <v>0.99999999999999978</v>
      </c>
      <c r="N158" s="4">
        <v>1</v>
      </c>
      <c r="O158" s="4">
        <v>0.99979999999999991</v>
      </c>
      <c r="P158" s="4">
        <v>0.99999999999999978</v>
      </c>
      <c r="Q158" s="4">
        <v>0.99419999999999942</v>
      </c>
      <c r="R158" s="14">
        <v>1.0000000000000002</v>
      </c>
      <c r="S158" s="4">
        <v>0.99999999999999989</v>
      </c>
      <c r="T158" s="4">
        <v>0.93820000000000003</v>
      </c>
      <c r="U158" s="14">
        <v>1</v>
      </c>
      <c r="V158" s="4">
        <v>0.99999999999999967</v>
      </c>
      <c r="W158" s="4">
        <v>0.99200000000000021</v>
      </c>
      <c r="X158" s="14">
        <v>1.0000000000000004</v>
      </c>
      <c r="Y158" s="4">
        <v>1</v>
      </c>
      <c r="Z158" s="4">
        <v>0.9844000000000005</v>
      </c>
      <c r="AA158" s="14">
        <v>1.0000000000000002</v>
      </c>
      <c r="AB158" s="4">
        <v>0.99999999999999978</v>
      </c>
      <c r="AC158" s="4">
        <v>0.99600000000000066</v>
      </c>
      <c r="AD158" s="14">
        <v>1.0000000000000002</v>
      </c>
      <c r="AE158" s="4">
        <v>1</v>
      </c>
      <c r="AF158" s="4">
        <v>1</v>
      </c>
      <c r="AG158" s="4">
        <v>0.95880000000000032</v>
      </c>
      <c r="AH158" s="4">
        <v>1</v>
      </c>
      <c r="AI158" s="4">
        <v>1</v>
      </c>
      <c r="AJ158" s="4">
        <v>0.96460000000000068</v>
      </c>
      <c r="AK158" s="4">
        <v>1</v>
      </c>
      <c r="AL158" s="4">
        <v>0.99719999999999964</v>
      </c>
      <c r="AM158" s="4">
        <v>1.0000000000000002</v>
      </c>
      <c r="AN158" s="4">
        <v>0.9975999999999996</v>
      </c>
      <c r="AO158" s="4">
        <v>1</v>
      </c>
      <c r="AP158" s="4">
        <v>1.0000000000000002</v>
      </c>
      <c r="AQ158" s="4">
        <v>0.99759999999999949</v>
      </c>
      <c r="AR158" s="4">
        <v>1.0000000000000002</v>
      </c>
      <c r="AS158" s="4">
        <v>0.99859999999999927</v>
      </c>
      <c r="AT158" s="4">
        <v>0.67880000000000029</v>
      </c>
      <c r="AU158" s="4">
        <v>0.99999999999999978</v>
      </c>
      <c r="AV158" s="4">
        <v>0.96740000000000037</v>
      </c>
      <c r="AW158" s="4">
        <v>1.0000000000000002</v>
      </c>
      <c r="AX158" s="4">
        <v>1.0000000000000002</v>
      </c>
      <c r="AY158" s="4">
        <v>1.0014000000000003</v>
      </c>
      <c r="AZ158" s="4">
        <v>1.0000000000000002</v>
      </c>
      <c r="BA158" s="4">
        <v>0.9992000000000002</v>
      </c>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row>
    <row r="159" spans="2:192" x14ac:dyDescent="0.3">
      <c r="B159">
        <v>151.5</v>
      </c>
      <c r="C159" s="5">
        <v>1.7199999999999997E-2</v>
      </c>
      <c r="D159" s="4">
        <v>9.2399999999999982E-2</v>
      </c>
      <c r="E159" s="4">
        <v>1.0002000027628768</v>
      </c>
      <c r="F159" s="4">
        <v>1</v>
      </c>
      <c r="G159" s="4">
        <v>1.0000000000000002</v>
      </c>
      <c r="H159" s="4">
        <v>0.99540000000000073</v>
      </c>
      <c r="I159" s="4">
        <v>0.99999999999999967</v>
      </c>
      <c r="J159" s="4">
        <v>1</v>
      </c>
      <c r="K159" s="4">
        <v>0.99999999999999989</v>
      </c>
      <c r="L159" s="4">
        <v>1.0000000000000002</v>
      </c>
      <c r="M159" s="4">
        <v>0.99999999999999978</v>
      </c>
      <c r="N159" s="4">
        <v>1</v>
      </c>
      <c r="O159" s="4">
        <v>0.99979999999999991</v>
      </c>
      <c r="P159" s="4">
        <v>0.99999999999999978</v>
      </c>
      <c r="Q159" s="4">
        <v>0.99419999999999942</v>
      </c>
      <c r="R159" s="14">
        <v>1.0000000000000002</v>
      </c>
      <c r="S159" s="4">
        <v>0.99999999999999989</v>
      </c>
      <c r="T159" s="4">
        <v>0.94080000000000008</v>
      </c>
      <c r="U159" s="14">
        <v>1</v>
      </c>
      <c r="V159" s="4">
        <v>0.99999999999999967</v>
      </c>
      <c r="W159" s="4">
        <v>0.99240000000000017</v>
      </c>
      <c r="X159" s="14">
        <v>1.0000000000000004</v>
      </c>
      <c r="Y159" s="4">
        <v>1</v>
      </c>
      <c r="Z159" s="4">
        <v>0.98520000000000052</v>
      </c>
      <c r="AA159" s="14">
        <v>1.0000000000000002</v>
      </c>
      <c r="AB159" s="4">
        <v>0.99999999999999978</v>
      </c>
      <c r="AC159" s="4">
        <v>0.99640000000000062</v>
      </c>
      <c r="AD159" s="14">
        <v>1.0000000000000002</v>
      </c>
      <c r="AE159" s="4">
        <v>1</v>
      </c>
      <c r="AF159" s="4">
        <v>1</v>
      </c>
      <c r="AG159" s="4">
        <v>0.96040000000000036</v>
      </c>
      <c r="AH159" s="4">
        <v>1</v>
      </c>
      <c r="AI159" s="4">
        <v>1</v>
      </c>
      <c r="AJ159" s="4">
        <v>0.96580000000000066</v>
      </c>
      <c r="AK159" s="4">
        <v>1</v>
      </c>
      <c r="AL159" s="4">
        <v>0.99719999999999964</v>
      </c>
      <c r="AM159" s="4">
        <v>1.0000000000000002</v>
      </c>
      <c r="AN159" s="4">
        <v>0.9975999999999996</v>
      </c>
      <c r="AO159" s="4">
        <v>1</v>
      </c>
      <c r="AP159" s="4">
        <v>1.0000000000000002</v>
      </c>
      <c r="AQ159" s="4">
        <v>0.99759999999999949</v>
      </c>
      <c r="AR159" s="4">
        <v>1.0000000000000002</v>
      </c>
      <c r="AS159" s="4">
        <v>0.99859999999999927</v>
      </c>
      <c r="AT159" s="4">
        <v>0.68300000000000027</v>
      </c>
      <c r="AU159" s="4">
        <v>0.99999999999999978</v>
      </c>
      <c r="AV159" s="4">
        <v>0.96860000000000035</v>
      </c>
      <c r="AW159" s="4">
        <v>1.0000000000000002</v>
      </c>
      <c r="AX159" s="4">
        <v>1.0000000000000002</v>
      </c>
      <c r="AY159" s="4">
        <v>1.0014000000000003</v>
      </c>
      <c r="AZ159" s="4">
        <v>1.0000000000000002</v>
      </c>
      <c r="BA159" s="4">
        <v>0.9992000000000002</v>
      </c>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row>
    <row r="160" spans="2:192" x14ac:dyDescent="0.3">
      <c r="B160">
        <v>152.5</v>
      </c>
      <c r="C160" s="5">
        <v>1.8199999999999997E-2</v>
      </c>
      <c r="D160" s="4">
        <v>9.619999999999998E-2</v>
      </c>
      <c r="E160" s="4">
        <v>1.0002000027890483</v>
      </c>
      <c r="F160" s="4">
        <v>1</v>
      </c>
      <c r="G160" s="4">
        <v>1.0000000000000002</v>
      </c>
      <c r="H160" s="4">
        <v>0.99560000000000071</v>
      </c>
      <c r="I160" s="4">
        <v>0.99999999999999967</v>
      </c>
      <c r="J160" s="4">
        <v>1</v>
      </c>
      <c r="K160" s="4">
        <v>0.99999999999999989</v>
      </c>
      <c r="L160" s="4">
        <v>1.0000000000000002</v>
      </c>
      <c r="M160" s="4">
        <v>0.99999999999999978</v>
      </c>
      <c r="N160" s="4">
        <v>1</v>
      </c>
      <c r="O160" s="4">
        <v>0.99979999999999991</v>
      </c>
      <c r="P160" s="4">
        <v>0.99999999999999978</v>
      </c>
      <c r="Q160" s="4">
        <v>0.99419999999999942</v>
      </c>
      <c r="R160" s="14">
        <v>1.0000000000000002</v>
      </c>
      <c r="S160" s="4">
        <v>0.99999999999999989</v>
      </c>
      <c r="T160" s="4">
        <v>0.94240000000000013</v>
      </c>
      <c r="U160" s="14">
        <v>1</v>
      </c>
      <c r="V160" s="4">
        <v>0.99999999999999967</v>
      </c>
      <c r="W160" s="4">
        <v>0.99260000000000015</v>
      </c>
      <c r="X160" s="14">
        <v>1.0000000000000004</v>
      </c>
      <c r="Y160" s="4">
        <v>1</v>
      </c>
      <c r="Z160" s="4">
        <v>0.98580000000000056</v>
      </c>
      <c r="AA160" s="14">
        <v>1.0000000000000002</v>
      </c>
      <c r="AB160" s="4">
        <v>0.99999999999999978</v>
      </c>
      <c r="AC160" s="4">
        <v>0.9966000000000006</v>
      </c>
      <c r="AD160" s="14">
        <v>1.0000000000000002</v>
      </c>
      <c r="AE160" s="4">
        <v>1</v>
      </c>
      <c r="AF160" s="4">
        <v>1</v>
      </c>
      <c r="AG160" s="4">
        <v>0.96200000000000041</v>
      </c>
      <c r="AH160" s="4">
        <v>1</v>
      </c>
      <c r="AI160" s="4">
        <v>1</v>
      </c>
      <c r="AJ160" s="4">
        <v>0.9674000000000007</v>
      </c>
      <c r="AK160" s="4">
        <v>1</v>
      </c>
      <c r="AL160" s="4">
        <v>0.99719999999999964</v>
      </c>
      <c r="AM160" s="4">
        <v>1.0000000000000002</v>
      </c>
      <c r="AN160" s="4">
        <v>0.9975999999999996</v>
      </c>
      <c r="AO160" s="4">
        <v>1</v>
      </c>
      <c r="AP160" s="4">
        <v>1.0000000000000002</v>
      </c>
      <c r="AQ160" s="4">
        <v>0.99759999999999949</v>
      </c>
      <c r="AR160" s="4">
        <v>1.0000000000000002</v>
      </c>
      <c r="AS160" s="4">
        <v>0.99859999999999927</v>
      </c>
      <c r="AT160" s="4">
        <v>0.68600000000000028</v>
      </c>
      <c r="AU160" s="4">
        <v>0.99999999999999978</v>
      </c>
      <c r="AV160" s="4">
        <v>0.96960000000000035</v>
      </c>
      <c r="AW160" s="4">
        <v>1.0000000000000002</v>
      </c>
      <c r="AX160" s="4">
        <v>1.0000000000000002</v>
      </c>
      <c r="AY160" s="4">
        <v>1.0014000000000003</v>
      </c>
      <c r="AZ160" s="4">
        <v>1.0000000000000002</v>
      </c>
      <c r="BA160" s="4">
        <v>0.9992000000000002</v>
      </c>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row>
    <row r="161" spans="2:192" x14ac:dyDescent="0.3">
      <c r="B161">
        <v>153.5</v>
      </c>
      <c r="C161" s="5">
        <v>1.8199999999999997E-2</v>
      </c>
      <c r="D161" s="4">
        <v>9.8399999999999974E-2</v>
      </c>
      <c r="E161" s="4">
        <v>1.0002000028152198</v>
      </c>
      <c r="F161" s="4">
        <v>1</v>
      </c>
      <c r="G161" s="4">
        <v>1.0000000000000002</v>
      </c>
      <c r="H161" s="4">
        <v>0.99580000000000068</v>
      </c>
      <c r="I161" s="4">
        <v>0.99999999999999967</v>
      </c>
      <c r="J161" s="4">
        <v>1</v>
      </c>
      <c r="K161" s="4">
        <v>0.99999999999999989</v>
      </c>
      <c r="L161" s="4">
        <v>1.0000000000000002</v>
      </c>
      <c r="M161" s="4">
        <v>0.99999999999999978</v>
      </c>
      <c r="N161" s="4">
        <v>1</v>
      </c>
      <c r="O161" s="4">
        <v>0.99979999999999991</v>
      </c>
      <c r="P161" s="4">
        <v>0.99999999999999978</v>
      </c>
      <c r="Q161" s="4">
        <v>0.99419999999999942</v>
      </c>
      <c r="R161" s="14">
        <v>1.0000000000000002</v>
      </c>
      <c r="S161" s="4">
        <v>0.99999999999999989</v>
      </c>
      <c r="T161" s="4">
        <v>0.94580000000000009</v>
      </c>
      <c r="U161" s="14">
        <v>1</v>
      </c>
      <c r="V161" s="4">
        <v>0.99999999999999967</v>
      </c>
      <c r="W161" s="4">
        <v>0.99280000000000013</v>
      </c>
      <c r="X161" s="14">
        <v>1.0000000000000004</v>
      </c>
      <c r="Y161" s="4">
        <v>1</v>
      </c>
      <c r="Z161" s="4">
        <v>0.98640000000000061</v>
      </c>
      <c r="AA161" s="14">
        <v>1.0000000000000002</v>
      </c>
      <c r="AB161" s="4">
        <v>0.99999999999999978</v>
      </c>
      <c r="AC161" s="4">
        <v>0.99700000000000055</v>
      </c>
      <c r="AD161" s="14">
        <v>1.0000000000000002</v>
      </c>
      <c r="AE161" s="4">
        <v>1</v>
      </c>
      <c r="AF161" s="4">
        <v>1</v>
      </c>
      <c r="AG161" s="4">
        <v>0.96320000000000039</v>
      </c>
      <c r="AH161" s="4">
        <v>1</v>
      </c>
      <c r="AI161" s="4">
        <v>1</v>
      </c>
      <c r="AJ161" s="4">
        <v>0.96920000000000073</v>
      </c>
      <c r="AK161" s="4">
        <v>1</v>
      </c>
      <c r="AL161" s="4">
        <v>0.99719999999999964</v>
      </c>
      <c r="AM161" s="4">
        <v>1.0000000000000002</v>
      </c>
      <c r="AN161" s="4">
        <v>0.9975999999999996</v>
      </c>
      <c r="AO161" s="4">
        <v>1</v>
      </c>
      <c r="AP161" s="4">
        <v>1.0000000000000002</v>
      </c>
      <c r="AQ161" s="4">
        <v>0.99759999999999949</v>
      </c>
      <c r="AR161" s="4">
        <v>1.0000000000000002</v>
      </c>
      <c r="AS161" s="4">
        <v>0.99859999999999927</v>
      </c>
      <c r="AT161" s="4">
        <v>0.69040000000000024</v>
      </c>
      <c r="AU161" s="4">
        <v>0.99999999999999978</v>
      </c>
      <c r="AV161" s="4">
        <v>0.9712000000000004</v>
      </c>
      <c r="AW161" s="4">
        <v>1.0000000000000002</v>
      </c>
      <c r="AX161" s="4">
        <v>1.0000000000000002</v>
      </c>
      <c r="AY161" s="4">
        <v>1.0014000000000003</v>
      </c>
      <c r="AZ161" s="4">
        <v>1.0000000000000002</v>
      </c>
      <c r="BA161" s="4">
        <v>0.9992000000000002</v>
      </c>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row>
    <row r="162" spans="2:192" x14ac:dyDescent="0.3">
      <c r="B162">
        <v>154.5</v>
      </c>
      <c r="C162" s="5">
        <v>1.8399999999999996E-2</v>
      </c>
      <c r="D162" s="4">
        <v>0.10199999999999998</v>
      </c>
      <c r="E162" s="4">
        <v>1.0002000028413913</v>
      </c>
      <c r="F162" s="4">
        <v>1</v>
      </c>
      <c r="G162" s="4">
        <v>1.0000000000000002</v>
      </c>
      <c r="H162" s="4">
        <v>0.99600000000000066</v>
      </c>
      <c r="I162" s="4">
        <v>0.99999999999999967</v>
      </c>
      <c r="J162" s="4">
        <v>1</v>
      </c>
      <c r="K162" s="4">
        <v>0.99999999999999989</v>
      </c>
      <c r="L162" s="4">
        <v>1.0000000000000002</v>
      </c>
      <c r="M162" s="4">
        <v>0.99999999999999978</v>
      </c>
      <c r="N162" s="4">
        <v>1</v>
      </c>
      <c r="O162" s="4">
        <v>0.99979999999999991</v>
      </c>
      <c r="P162" s="4">
        <v>0.99999999999999978</v>
      </c>
      <c r="Q162" s="4">
        <v>0.99419999999999942</v>
      </c>
      <c r="R162" s="14">
        <v>1.0000000000000002</v>
      </c>
      <c r="S162" s="4">
        <v>0.99999999999999989</v>
      </c>
      <c r="T162" s="4">
        <v>0.94780000000000009</v>
      </c>
      <c r="U162" s="14">
        <v>1</v>
      </c>
      <c r="V162" s="4">
        <v>0.99999999999999967</v>
      </c>
      <c r="W162" s="4">
        <v>0.99340000000000017</v>
      </c>
      <c r="X162" s="14">
        <v>1.0000000000000004</v>
      </c>
      <c r="Y162" s="4">
        <v>1</v>
      </c>
      <c r="Z162" s="4">
        <v>0.98700000000000065</v>
      </c>
      <c r="AA162" s="14">
        <v>1.0000000000000002</v>
      </c>
      <c r="AB162" s="4">
        <v>0.99999999999999978</v>
      </c>
      <c r="AC162" s="4">
        <v>0.99720000000000053</v>
      </c>
      <c r="AD162" s="14">
        <v>1.0000000000000002</v>
      </c>
      <c r="AE162" s="4">
        <v>1</v>
      </c>
      <c r="AF162" s="4">
        <v>1</v>
      </c>
      <c r="AG162" s="4">
        <v>0.96400000000000041</v>
      </c>
      <c r="AH162" s="4">
        <v>1</v>
      </c>
      <c r="AI162" s="4">
        <v>1</v>
      </c>
      <c r="AJ162" s="4">
        <v>0.97040000000000071</v>
      </c>
      <c r="AK162" s="4">
        <v>1</v>
      </c>
      <c r="AL162" s="4">
        <v>0.99719999999999964</v>
      </c>
      <c r="AM162" s="4">
        <v>1.0000000000000002</v>
      </c>
      <c r="AN162" s="4">
        <v>0.9975999999999996</v>
      </c>
      <c r="AO162" s="4">
        <v>1</v>
      </c>
      <c r="AP162" s="4">
        <v>1.0000000000000002</v>
      </c>
      <c r="AQ162" s="4">
        <v>0.99759999999999949</v>
      </c>
      <c r="AR162" s="4">
        <v>1.0000000000000002</v>
      </c>
      <c r="AS162" s="4">
        <v>0.99859999999999927</v>
      </c>
      <c r="AT162" s="4">
        <v>0.69260000000000022</v>
      </c>
      <c r="AU162" s="4">
        <v>0.99999999999999978</v>
      </c>
      <c r="AV162" s="4">
        <v>0.97260000000000035</v>
      </c>
      <c r="AW162" s="4">
        <v>1.0000000000000002</v>
      </c>
      <c r="AX162" s="4">
        <v>1.0000000000000002</v>
      </c>
      <c r="AY162" s="4">
        <v>1.0014000000000003</v>
      </c>
      <c r="AZ162" s="4">
        <v>1.0000000000000002</v>
      </c>
      <c r="BA162" s="4">
        <v>0.9992000000000002</v>
      </c>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row>
    <row r="163" spans="2:192" x14ac:dyDescent="0.3">
      <c r="B163">
        <v>155.5</v>
      </c>
      <c r="C163" s="5">
        <v>1.9399999999999997E-2</v>
      </c>
      <c r="D163" s="4">
        <v>0.10299999999999998</v>
      </c>
      <c r="E163" s="4">
        <v>1.0002000028675628</v>
      </c>
      <c r="F163" s="4">
        <v>1</v>
      </c>
      <c r="G163" s="4">
        <v>1.0000000000000002</v>
      </c>
      <c r="H163" s="4">
        <v>0.99620000000000064</v>
      </c>
      <c r="I163" s="4">
        <v>0.99999999999999967</v>
      </c>
      <c r="J163" s="4">
        <v>1</v>
      </c>
      <c r="K163" s="4">
        <v>0.99999999999999989</v>
      </c>
      <c r="L163" s="4">
        <v>1.0000000000000002</v>
      </c>
      <c r="M163" s="4">
        <v>0.99999999999999978</v>
      </c>
      <c r="N163" s="4">
        <v>1</v>
      </c>
      <c r="O163" s="4">
        <v>0.99979999999999991</v>
      </c>
      <c r="P163" s="4">
        <v>0.99999999999999978</v>
      </c>
      <c r="Q163" s="4">
        <v>0.99419999999999942</v>
      </c>
      <c r="R163" s="14">
        <v>1.0000000000000002</v>
      </c>
      <c r="S163" s="4">
        <v>0.99999999999999989</v>
      </c>
      <c r="T163" s="4">
        <v>0.95020000000000004</v>
      </c>
      <c r="U163" s="14">
        <v>1</v>
      </c>
      <c r="V163" s="4">
        <v>0.99999999999999967</v>
      </c>
      <c r="W163" s="4">
        <v>0.99380000000000013</v>
      </c>
      <c r="X163" s="14">
        <v>1.0000000000000004</v>
      </c>
      <c r="Y163" s="4">
        <v>1</v>
      </c>
      <c r="Z163" s="4">
        <v>0.9876000000000007</v>
      </c>
      <c r="AA163" s="14">
        <v>1.0000000000000002</v>
      </c>
      <c r="AB163" s="4">
        <v>0.99999999999999978</v>
      </c>
      <c r="AC163" s="4">
        <v>0.99720000000000053</v>
      </c>
      <c r="AD163" s="14">
        <v>1.0000000000000002</v>
      </c>
      <c r="AE163" s="4">
        <v>1</v>
      </c>
      <c r="AF163" s="4">
        <v>1</v>
      </c>
      <c r="AG163" s="4">
        <v>0.96500000000000041</v>
      </c>
      <c r="AH163" s="4">
        <v>1</v>
      </c>
      <c r="AI163" s="4">
        <v>1</v>
      </c>
      <c r="AJ163" s="4">
        <v>0.97160000000000069</v>
      </c>
      <c r="AK163" s="4">
        <v>1</v>
      </c>
      <c r="AL163" s="4">
        <v>0.99719999999999964</v>
      </c>
      <c r="AM163" s="4">
        <v>1.0000000000000002</v>
      </c>
      <c r="AN163" s="4">
        <v>0.9975999999999996</v>
      </c>
      <c r="AO163" s="4">
        <v>1</v>
      </c>
      <c r="AP163" s="4">
        <v>1.0000000000000002</v>
      </c>
      <c r="AQ163" s="4">
        <v>0.99759999999999949</v>
      </c>
      <c r="AR163" s="4">
        <v>1.0000000000000002</v>
      </c>
      <c r="AS163" s="4">
        <v>0.99879999999999924</v>
      </c>
      <c r="AT163" s="4">
        <v>0.69500000000000017</v>
      </c>
      <c r="AU163" s="4">
        <v>0.99999999999999978</v>
      </c>
      <c r="AV163" s="4">
        <v>0.97340000000000038</v>
      </c>
      <c r="AW163" s="4">
        <v>1.0000000000000002</v>
      </c>
      <c r="AX163" s="4">
        <v>1.0000000000000002</v>
      </c>
      <c r="AY163" s="4">
        <v>1.0014000000000003</v>
      </c>
      <c r="AZ163" s="4">
        <v>1.0000000000000002</v>
      </c>
      <c r="BA163" s="4">
        <v>0.9992000000000002</v>
      </c>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row>
    <row r="164" spans="2:192" x14ac:dyDescent="0.3">
      <c r="B164">
        <v>156.5</v>
      </c>
      <c r="C164" s="5">
        <v>2.0199999999999996E-2</v>
      </c>
      <c r="D164" s="4">
        <v>0.10819999999999998</v>
      </c>
      <c r="E164" s="4">
        <v>1.0002000028937343</v>
      </c>
      <c r="F164" s="4">
        <v>1</v>
      </c>
      <c r="G164" s="4">
        <v>1.0000000000000002</v>
      </c>
      <c r="H164" s="4">
        <v>0.99620000000000064</v>
      </c>
      <c r="I164" s="4">
        <v>0.99999999999999967</v>
      </c>
      <c r="J164" s="4">
        <v>1</v>
      </c>
      <c r="K164" s="4">
        <v>0.99999999999999989</v>
      </c>
      <c r="L164" s="4">
        <v>1.0000000000000002</v>
      </c>
      <c r="M164" s="4">
        <v>0.99999999999999978</v>
      </c>
      <c r="N164" s="4">
        <v>1</v>
      </c>
      <c r="O164" s="4">
        <v>0.99979999999999991</v>
      </c>
      <c r="P164" s="4">
        <v>0.99999999999999978</v>
      </c>
      <c r="Q164" s="4">
        <v>0.99419999999999942</v>
      </c>
      <c r="R164" s="14">
        <v>1.0000000000000002</v>
      </c>
      <c r="S164" s="4">
        <v>0.99999999999999989</v>
      </c>
      <c r="T164" s="4">
        <v>0.95180000000000009</v>
      </c>
      <c r="U164" s="14">
        <v>1</v>
      </c>
      <c r="V164" s="4">
        <v>0.99999999999999967</v>
      </c>
      <c r="W164" s="4">
        <v>0.99380000000000013</v>
      </c>
      <c r="X164" s="14">
        <v>1.0000000000000004</v>
      </c>
      <c r="Y164" s="4">
        <v>1</v>
      </c>
      <c r="Z164" s="4">
        <v>0.98840000000000072</v>
      </c>
      <c r="AA164" s="14">
        <v>1.0000000000000002</v>
      </c>
      <c r="AB164" s="4">
        <v>0.99999999999999978</v>
      </c>
      <c r="AC164" s="4">
        <v>0.99740000000000051</v>
      </c>
      <c r="AD164" s="14">
        <v>1.0000000000000002</v>
      </c>
      <c r="AE164" s="4">
        <v>1</v>
      </c>
      <c r="AF164" s="4">
        <v>1</v>
      </c>
      <c r="AG164" s="4">
        <v>0.96640000000000037</v>
      </c>
      <c r="AH164" s="4">
        <v>1</v>
      </c>
      <c r="AI164" s="4">
        <v>1</v>
      </c>
      <c r="AJ164" s="4">
        <v>0.97280000000000066</v>
      </c>
      <c r="AK164" s="4">
        <v>1</v>
      </c>
      <c r="AL164" s="4">
        <v>0.99719999999999964</v>
      </c>
      <c r="AM164" s="4">
        <v>1.0000000000000002</v>
      </c>
      <c r="AN164" s="4">
        <v>0.9975999999999996</v>
      </c>
      <c r="AO164" s="4">
        <v>1</v>
      </c>
      <c r="AP164" s="4">
        <v>1.0000000000000002</v>
      </c>
      <c r="AQ164" s="4">
        <v>0.99759999999999949</v>
      </c>
      <c r="AR164" s="4">
        <v>1.0000000000000002</v>
      </c>
      <c r="AS164" s="4">
        <v>0.99899999999999922</v>
      </c>
      <c r="AT164" s="4">
        <v>0.70020000000000016</v>
      </c>
      <c r="AU164" s="4">
        <v>0.99999999999999978</v>
      </c>
      <c r="AV164" s="4">
        <v>0.97440000000000038</v>
      </c>
      <c r="AW164" s="4">
        <v>1.0000000000000002</v>
      </c>
      <c r="AX164" s="4">
        <v>1.0000000000000002</v>
      </c>
      <c r="AY164" s="4">
        <v>1.0014000000000003</v>
      </c>
      <c r="AZ164" s="4">
        <v>1.0000000000000002</v>
      </c>
      <c r="BA164" s="4">
        <v>0.9992000000000002</v>
      </c>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row>
    <row r="165" spans="2:192" x14ac:dyDescent="0.3">
      <c r="B165">
        <v>157.5</v>
      </c>
      <c r="C165" s="5">
        <v>2.0599999999999997E-2</v>
      </c>
      <c r="D165" s="4">
        <v>0.10999999999999997</v>
      </c>
      <c r="E165" s="4">
        <v>1.0002000029199059</v>
      </c>
      <c r="F165" s="4">
        <v>1</v>
      </c>
      <c r="G165" s="4">
        <v>1.0000000000000002</v>
      </c>
      <c r="H165" s="4">
        <v>0.99620000000000064</v>
      </c>
      <c r="I165" s="4">
        <v>0.99999999999999967</v>
      </c>
      <c r="J165" s="4">
        <v>1</v>
      </c>
      <c r="K165" s="4">
        <v>0.99999999999999989</v>
      </c>
      <c r="L165" s="4">
        <v>1.0000000000000002</v>
      </c>
      <c r="M165" s="4">
        <v>0.99999999999999978</v>
      </c>
      <c r="N165" s="4">
        <v>1</v>
      </c>
      <c r="O165" s="4">
        <v>0.99979999999999991</v>
      </c>
      <c r="P165" s="4">
        <v>0.99999999999999978</v>
      </c>
      <c r="Q165" s="4">
        <v>0.99419999999999942</v>
      </c>
      <c r="R165" s="14">
        <v>1.0000000000000002</v>
      </c>
      <c r="S165" s="4">
        <v>0.99999999999999989</v>
      </c>
      <c r="T165" s="4">
        <v>0.95260000000000011</v>
      </c>
      <c r="U165" s="14">
        <v>1</v>
      </c>
      <c r="V165" s="4">
        <v>0.99999999999999967</v>
      </c>
      <c r="W165" s="4">
        <v>0.99440000000000017</v>
      </c>
      <c r="X165" s="14">
        <v>1.0000000000000004</v>
      </c>
      <c r="Y165" s="4">
        <v>1</v>
      </c>
      <c r="Z165" s="4">
        <v>0.98920000000000075</v>
      </c>
      <c r="AA165" s="14">
        <v>1.0000000000000002</v>
      </c>
      <c r="AB165" s="4">
        <v>0.99999999999999978</v>
      </c>
      <c r="AC165" s="4">
        <v>0.99760000000000049</v>
      </c>
      <c r="AD165" s="14">
        <v>1.0000000000000002</v>
      </c>
      <c r="AE165" s="4">
        <v>1</v>
      </c>
      <c r="AF165" s="4">
        <v>1</v>
      </c>
      <c r="AG165" s="4">
        <v>0.96780000000000033</v>
      </c>
      <c r="AH165" s="4">
        <v>1</v>
      </c>
      <c r="AI165" s="4">
        <v>1</v>
      </c>
      <c r="AJ165" s="4">
        <v>0.97400000000000064</v>
      </c>
      <c r="AK165" s="4">
        <v>1</v>
      </c>
      <c r="AL165" s="4">
        <v>0.99719999999999964</v>
      </c>
      <c r="AM165" s="4">
        <v>1.0000000000000002</v>
      </c>
      <c r="AN165" s="4">
        <v>0.9975999999999996</v>
      </c>
      <c r="AO165" s="4">
        <v>1</v>
      </c>
      <c r="AP165" s="4">
        <v>1.0000000000000002</v>
      </c>
      <c r="AQ165" s="4">
        <v>0.99759999999999949</v>
      </c>
      <c r="AR165" s="4">
        <v>1.0000000000000002</v>
      </c>
      <c r="AS165" s="4">
        <v>0.9991999999999992</v>
      </c>
      <c r="AT165" s="4">
        <v>0.70400000000000018</v>
      </c>
      <c r="AU165" s="4">
        <v>0.99999999999999978</v>
      </c>
      <c r="AV165" s="4">
        <v>0.97560000000000036</v>
      </c>
      <c r="AW165" s="4">
        <v>1.0000000000000002</v>
      </c>
      <c r="AX165" s="4">
        <v>1.0000000000000002</v>
      </c>
      <c r="AY165" s="4">
        <v>1.0014000000000003</v>
      </c>
      <c r="AZ165" s="4">
        <v>1.0000000000000002</v>
      </c>
      <c r="BA165" s="4">
        <v>0.9992000000000002</v>
      </c>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row>
    <row r="166" spans="2:192" x14ac:dyDescent="0.3">
      <c r="B166">
        <v>158.5</v>
      </c>
      <c r="C166" s="5">
        <v>2.1599999999999998E-2</v>
      </c>
      <c r="D166" s="4">
        <v>0.11159999999999998</v>
      </c>
      <c r="E166" s="4">
        <v>1.0002000029460774</v>
      </c>
      <c r="F166" s="4">
        <v>1</v>
      </c>
      <c r="G166" s="4">
        <v>1.0000000000000002</v>
      </c>
      <c r="H166" s="4">
        <v>0.9966000000000006</v>
      </c>
      <c r="I166" s="4">
        <v>0.99999999999999967</v>
      </c>
      <c r="J166" s="4">
        <v>1</v>
      </c>
      <c r="K166" s="4">
        <v>0.99999999999999989</v>
      </c>
      <c r="L166" s="4">
        <v>1.0000000000000002</v>
      </c>
      <c r="M166" s="4">
        <v>0.99999999999999978</v>
      </c>
      <c r="N166" s="4">
        <v>1</v>
      </c>
      <c r="O166" s="4">
        <v>0.99979999999999991</v>
      </c>
      <c r="P166" s="4">
        <v>0.99999999999999978</v>
      </c>
      <c r="Q166" s="4">
        <v>0.99419999999999942</v>
      </c>
      <c r="R166" s="14">
        <v>1.0000000000000002</v>
      </c>
      <c r="S166" s="4">
        <v>0.99999999999999989</v>
      </c>
      <c r="T166" s="4">
        <v>0.95620000000000016</v>
      </c>
      <c r="U166" s="14">
        <v>1</v>
      </c>
      <c r="V166" s="4">
        <v>0.99999999999999967</v>
      </c>
      <c r="W166" s="4">
        <v>0.99440000000000017</v>
      </c>
      <c r="X166" s="14">
        <v>1.0000000000000004</v>
      </c>
      <c r="Y166" s="4">
        <v>1</v>
      </c>
      <c r="Z166" s="4">
        <v>0.9896000000000007</v>
      </c>
      <c r="AA166" s="14">
        <v>1.0000000000000002</v>
      </c>
      <c r="AB166" s="4">
        <v>0.99999999999999978</v>
      </c>
      <c r="AC166" s="4">
        <v>0.99780000000000046</v>
      </c>
      <c r="AD166" s="14">
        <v>1.0000000000000002</v>
      </c>
      <c r="AE166" s="4">
        <v>1</v>
      </c>
      <c r="AF166" s="4">
        <v>1</v>
      </c>
      <c r="AG166" s="4">
        <v>0.9680000000000003</v>
      </c>
      <c r="AH166" s="4">
        <v>1</v>
      </c>
      <c r="AI166" s="4">
        <v>1</v>
      </c>
      <c r="AJ166" s="4">
        <v>0.97520000000000062</v>
      </c>
      <c r="AK166" s="4">
        <v>1</v>
      </c>
      <c r="AL166" s="4">
        <v>0.99719999999999964</v>
      </c>
      <c r="AM166" s="4">
        <v>1.0000000000000002</v>
      </c>
      <c r="AN166" s="4">
        <v>0.9975999999999996</v>
      </c>
      <c r="AO166" s="4">
        <v>1</v>
      </c>
      <c r="AP166" s="4">
        <v>1.0000000000000002</v>
      </c>
      <c r="AQ166" s="4">
        <v>0.99759999999999949</v>
      </c>
      <c r="AR166" s="4">
        <v>1.0000000000000002</v>
      </c>
      <c r="AS166" s="4">
        <v>0.9991999999999992</v>
      </c>
      <c r="AT166" s="4">
        <v>0.70780000000000021</v>
      </c>
      <c r="AU166" s="4">
        <v>0.99999999999999978</v>
      </c>
      <c r="AV166" s="4">
        <v>0.97680000000000033</v>
      </c>
      <c r="AW166" s="4">
        <v>1.0000000000000002</v>
      </c>
      <c r="AX166" s="4">
        <v>1.0000000000000002</v>
      </c>
      <c r="AY166" s="4">
        <v>1.0014000000000003</v>
      </c>
      <c r="AZ166" s="4">
        <v>1.0000000000000002</v>
      </c>
      <c r="BA166" s="4">
        <v>0.9992000000000002</v>
      </c>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row>
    <row r="167" spans="2:192" x14ac:dyDescent="0.3">
      <c r="B167">
        <v>159.5</v>
      </c>
      <c r="C167" s="5">
        <v>2.2599999999999999E-2</v>
      </c>
      <c r="D167" s="4">
        <v>0.11379999999999997</v>
      </c>
      <c r="E167" s="4">
        <v>1.0002000029722489</v>
      </c>
      <c r="F167" s="4">
        <v>1</v>
      </c>
      <c r="G167" s="4">
        <v>1.0000000000000002</v>
      </c>
      <c r="H167" s="4">
        <v>0.99680000000000057</v>
      </c>
      <c r="I167" s="4">
        <v>0.99999999999999967</v>
      </c>
      <c r="J167" s="4">
        <v>1</v>
      </c>
      <c r="K167" s="4">
        <v>0.99999999999999989</v>
      </c>
      <c r="L167" s="4">
        <v>1.0000000000000002</v>
      </c>
      <c r="M167" s="4">
        <v>0.99999999999999978</v>
      </c>
      <c r="N167" s="4">
        <v>1</v>
      </c>
      <c r="O167" s="4">
        <v>0.99979999999999991</v>
      </c>
      <c r="P167" s="4">
        <v>0.99999999999999978</v>
      </c>
      <c r="Q167" s="4">
        <v>0.99419999999999942</v>
      </c>
      <c r="R167" s="14">
        <v>1.0000000000000002</v>
      </c>
      <c r="S167" s="4">
        <v>0.99999999999999989</v>
      </c>
      <c r="T167" s="4">
        <v>0.95760000000000012</v>
      </c>
      <c r="U167" s="14">
        <v>1</v>
      </c>
      <c r="V167" s="4">
        <v>0.99999999999999967</v>
      </c>
      <c r="W167" s="4">
        <v>0.99460000000000015</v>
      </c>
      <c r="X167" s="14">
        <v>1.0000000000000004</v>
      </c>
      <c r="Y167" s="4">
        <v>1</v>
      </c>
      <c r="Z167" s="4">
        <v>0.98980000000000068</v>
      </c>
      <c r="AA167" s="14">
        <v>1.0000000000000002</v>
      </c>
      <c r="AB167" s="4">
        <v>0.99999999999999978</v>
      </c>
      <c r="AC167" s="4">
        <v>0.99800000000000044</v>
      </c>
      <c r="AD167" s="14">
        <v>1.0000000000000002</v>
      </c>
      <c r="AE167" s="4">
        <v>1</v>
      </c>
      <c r="AF167" s="4">
        <v>1</v>
      </c>
      <c r="AG167" s="4">
        <v>0.96940000000000026</v>
      </c>
      <c r="AH167" s="4">
        <v>1</v>
      </c>
      <c r="AI167" s="4">
        <v>1</v>
      </c>
      <c r="AJ167" s="4">
        <v>0.97700000000000065</v>
      </c>
      <c r="AK167" s="4">
        <v>1</v>
      </c>
      <c r="AL167" s="4">
        <v>0.99719999999999964</v>
      </c>
      <c r="AM167" s="4">
        <v>1.0000000000000002</v>
      </c>
      <c r="AN167" s="4">
        <v>0.9975999999999996</v>
      </c>
      <c r="AO167" s="4">
        <v>1</v>
      </c>
      <c r="AP167" s="4">
        <v>1.0000000000000002</v>
      </c>
      <c r="AQ167" s="4">
        <v>0.99759999999999949</v>
      </c>
      <c r="AR167" s="4">
        <v>1.0000000000000002</v>
      </c>
      <c r="AS167" s="4">
        <v>0.9991999999999992</v>
      </c>
      <c r="AT167" s="4">
        <v>0.71120000000000017</v>
      </c>
      <c r="AU167" s="4">
        <v>0.99999999999999978</v>
      </c>
      <c r="AV167" s="4">
        <v>0.97840000000000038</v>
      </c>
      <c r="AW167" s="4">
        <v>1.0000000000000002</v>
      </c>
      <c r="AX167" s="4">
        <v>1.0000000000000002</v>
      </c>
      <c r="AY167" s="4">
        <v>1.0014000000000003</v>
      </c>
      <c r="AZ167" s="4">
        <v>1.0000000000000002</v>
      </c>
      <c r="BA167" s="4">
        <v>0.9992000000000002</v>
      </c>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row>
    <row r="168" spans="2:192" x14ac:dyDescent="0.3">
      <c r="B168">
        <v>160.5</v>
      </c>
      <c r="C168" s="5">
        <v>2.3199999999999998E-2</v>
      </c>
      <c r="D168" s="4">
        <v>0.11799999999999997</v>
      </c>
      <c r="E168" s="4">
        <v>1.0002000029984204</v>
      </c>
      <c r="F168" s="4">
        <v>1</v>
      </c>
      <c r="G168" s="4">
        <v>1.0000000000000002</v>
      </c>
      <c r="H168" s="4">
        <v>0.99680000000000057</v>
      </c>
      <c r="I168" s="4">
        <v>0.99999999999999967</v>
      </c>
      <c r="J168" s="4">
        <v>1</v>
      </c>
      <c r="K168" s="4">
        <v>0.99999999999999989</v>
      </c>
      <c r="L168" s="4">
        <v>1.0000000000000002</v>
      </c>
      <c r="M168" s="4">
        <v>0.99999999999999978</v>
      </c>
      <c r="N168" s="4">
        <v>1</v>
      </c>
      <c r="O168" s="4">
        <v>0.99979999999999991</v>
      </c>
      <c r="P168" s="4">
        <v>0.99999999999999978</v>
      </c>
      <c r="Q168" s="4">
        <v>0.99419999999999942</v>
      </c>
      <c r="R168" s="14">
        <v>1.0000000000000002</v>
      </c>
      <c r="S168" s="4">
        <v>0.99999999999999989</v>
      </c>
      <c r="T168" s="4">
        <v>0.95800000000000007</v>
      </c>
      <c r="U168" s="14">
        <v>1</v>
      </c>
      <c r="V168" s="4">
        <v>0.99999999999999967</v>
      </c>
      <c r="W168" s="4">
        <v>0.99500000000000011</v>
      </c>
      <c r="X168" s="14">
        <v>1.0000000000000004</v>
      </c>
      <c r="Y168" s="4">
        <v>1</v>
      </c>
      <c r="Z168" s="4">
        <v>0.99020000000000064</v>
      </c>
      <c r="AA168" s="14">
        <v>1.0000000000000002</v>
      </c>
      <c r="AB168" s="4">
        <v>0.99999999999999978</v>
      </c>
      <c r="AC168" s="4">
        <v>0.99800000000000044</v>
      </c>
      <c r="AD168" s="14">
        <v>1.0000000000000002</v>
      </c>
      <c r="AE168" s="4">
        <v>1</v>
      </c>
      <c r="AF168" s="4">
        <v>1</v>
      </c>
      <c r="AG168" s="4">
        <v>0.97020000000000028</v>
      </c>
      <c r="AH168" s="4">
        <v>1</v>
      </c>
      <c r="AI168" s="4">
        <v>1</v>
      </c>
      <c r="AJ168" s="4">
        <v>0.97780000000000067</v>
      </c>
      <c r="AK168" s="4">
        <v>1</v>
      </c>
      <c r="AL168" s="4">
        <v>0.99719999999999964</v>
      </c>
      <c r="AM168" s="4">
        <v>1.0000000000000002</v>
      </c>
      <c r="AN168" s="4">
        <v>0.9975999999999996</v>
      </c>
      <c r="AO168" s="4">
        <v>1</v>
      </c>
      <c r="AP168" s="4">
        <v>1.0000000000000002</v>
      </c>
      <c r="AQ168" s="4">
        <v>0.99759999999999949</v>
      </c>
      <c r="AR168" s="4">
        <v>1.0000000000000002</v>
      </c>
      <c r="AS168" s="4">
        <v>0.9991999999999992</v>
      </c>
      <c r="AT168" s="4">
        <v>0.71640000000000015</v>
      </c>
      <c r="AU168" s="4">
        <v>0.99999999999999978</v>
      </c>
      <c r="AV168" s="4">
        <v>0.98000000000000043</v>
      </c>
      <c r="AW168" s="4">
        <v>1.0000000000000002</v>
      </c>
      <c r="AX168" s="4">
        <v>1.0000000000000002</v>
      </c>
      <c r="AY168" s="4">
        <v>1.0014000000000003</v>
      </c>
      <c r="AZ168" s="4">
        <v>1.0000000000000002</v>
      </c>
      <c r="BA168" s="4">
        <v>0.9992000000000002</v>
      </c>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row>
    <row r="169" spans="2:192" x14ac:dyDescent="0.3">
      <c r="B169">
        <v>161.5</v>
      </c>
      <c r="C169" s="5">
        <v>2.4399999999999998E-2</v>
      </c>
      <c r="D169" s="4">
        <v>0.12019999999999996</v>
      </c>
      <c r="E169" s="4">
        <v>1.0002000030245919</v>
      </c>
      <c r="F169" s="4">
        <v>1</v>
      </c>
      <c r="G169" s="4">
        <v>1.0000000000000002</v>
      </c>
      <c r="H169" s="4">
        <v>0.99700000000000055</v>
      </c>
      <c r="I169" s="4">
        <v>0.99999999999999967</v>
      </c>
      <c r="J169" s="4">
        <v>1</v>
      </c>
      <c r="K169" s="4">
        <v>0.99999999999999989</v>
      </c>
      <c r="L169" s="4">
        <v>1.0000000000000002</v>
      </c>
      <c r="M169" s="4">
        <v>0.99999999999999978</v>
      </c>
      <c r="N169" s="4">
        <v>1</v>
      </c>
      <c r="O169" s="4">
        <v>0.99979999999999991</v>
      </c>
      <c r="P169" s="4">
        <v>0.99999999999999978</v>
      </c>
      <c r="Q169" s="4">
        <v>0.99419999999999942</v>
      </c>
      <c r="R169" s="14">
        <v>1.0000000000000002</v>
      </c>
      <c r="S169" s="4">
        <v>0.99999999999999989</v>
      </c>
      <c r="T169" s="4">
        <v>0.9598000000000001</v>
      </c>
      <c r="U169" s="14">
        <v>1</v>
      </c>
      <c r="V169" s="4">
        <v>0.99999999999999967</v>
      </c>
      <c r="W169" s="4">
        <v>0.99500000000000011</v>
      </c>
      <c r="X169" s="14">
        <v>1.0000000000000004</v>
      </c>
      <c r="Y169" s="4">
        <v>1</v>
      </c>
      <c r="Z169" s="4">
        <v>0.99060000000000059</v>
      </c>
      <c r="AA169" s="14">
        <v>1.0000000000000002</v>
      </c>
      <c r="AB169" s="4">
        <v>0.99999999999999978</v>
      </c>
      <c r="AC169" s="4">
        <v>0.99800000000000044</v>
      </c>
      <c r="AD169" s="14">
        <v>1.0000000000000002</v>
      </c>
      <c r="AE169" s="4">
        <v>1</v>
      </c>
      <c r="AF169" s="4">
        <v>1</v>
      </c>
      <c r="AG169" s="4">
        <v>0.97160000000000024</v>
      </c>
      <c r="AH169" s="4">
        <v>1</v>
      </c>
      <c r="AI169" s="4">
        <v>1</v>
      </c>
      <c r="AJ169" s="4">
        <v>0.97880000000000067</v>
      </c>
      <c r="AK169" s="4">
        <v>1</v>
      </c>
      <c r="AL169" s="4">
        <v>0.99719999999999964</v>
      </c>
      <c r="AM169" s="4">
        <v>1.0000000000000002</v>
      </c>
      <c r="AN169" s="4">
        <v>0.9975999999999996</v>
      </c>
      <c r="AO169" s="4">
        <v>1</v>
      </c>
      <c r="AP169" s="4">
        <v>1.0000000000000002</v>
      </c>
      <c r="AQ169" s="4">
        <v>0.99759999999999949</v>
      </c>
      <c r="AR169" s="4">
        <v>1.0000000000000002</v>
      </c>
      <c r="AS169" s="4">
        <v>0.9991999999999992</v>
      </c>
      <c r="AT169" s="4">
        <v>0.72020000000000017</v>
      </c>
      <c r="AU169" s="4">
        <v>0.99999999999999978</v>
      </c>
      <c r="AV169" s="4">
        <v>0.98100000000000043</v>
      </c>
      <c r="AW169" s="4">
        <v>1.0000000000000002</v>
      </c>
      <c r="AX169" s="4">
        <v>1.0000000000000002</v>
      </c>
      <c r="AY169" s="4">
        <v>1.0014000000000003</v>
      </c>
      <c r="AZ169" s="4">
        <v>1.0000000000000002</v>
      </c>
      <c r="BA169" s="4">
        <v>0.9992000000000002</v>
      </c>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row>
    <row r="170" spans="2:192" x14ac:dyDescent="0.3">
      <c r="B170">
        <v>162.5</v>
      </c>
      <c r="C170" s="5">
        <v>2.5799999999999997E-2</v>
      </c>
      <c r="D170" s="4">
        <v>0.12359999999999996</v>
      </c>
      <c r="E170" s="4">
        <v>1.0002000030507634</v>
      </c>
      <c r="F170" s="4">
        <v>1</v>
      </c>
      <c r="G170" s="4">
        <v>1.0000000000000002</v>
      </c>
      <c r="H170" s="4">
        <v>0.99700000000000055</v>
      </c>
      <c r="I170" s="4">
        <v>0.99999999999999967</v>
      </c>
      <c r="J170" s="4">
        <v>1</v>
      </c>
      <c r="K170" s="4">
        <v>0.99999999999999989</v>
      </c>
      <c r="L170" s="4">
        <v>1.0000000000000002</v>
      </c>
      <c r="M170" s="4">
        <v>0.99999999999999978</v>
      </c>
      <c r="N170" s="4">
        <v>1</v>
      </c>
      <c r="O170" s="4">
        <v>0.99979999999999991</v>
      </c>
      <c r="P170" s="4">
        <v>0.99999999999999978</v>
      </c>
      <c r="Q170" s="4">
        <v>0.99419999999999942</v>
      </c>
      <c r="R170" s="14">
        <v>1.0000000000000002</v>
      </c>
      <c r="S170" s="4">
        <v>0.99999999999999989</v>
      </c>
      <c r="T170" s="4">
        <v>0.96200000000000008</v>
      </c>
      <c r="U170" s="14">
        <v>1</v>
      </c>
      <c r="V170" s="4">
        <v>0.99999999999999967</v>
      </c>
      <c r="W170" s="4">
        <v>0.99520000000000008</v>
      </c>
      <c r="X170" s="14">
        <v>1.0000000000000004</v>
      </c>
      <c r="Y170" s="4">
        <v>1</v>
      </c>
      <c r="Z170" s="4">
        <v>0.99120000000000064</v>
      </c>
      <c r="AA170" s="14">
        <v>1.0000000000000002</v>
      </c>
      <c r="AB170" s="4">
        <v>0.99999999999999978</v>
      </c>
      <c r="AC170" s="4">
        <v>0.99800000000000044</v>
      </c>
      <c r="AD170" s="14">
        <v>1.0000000000000002</v>
      </c>
      <c r="AE170" s="4">
        <v>1</v>
      </c>
      <c r="AF170" s="4">
        <v>1</v>
      </c>
      <c r="AG170" s="4">
        <v>0.9720000000000002</v>
      </c>
      <c r="AH170" s="4">
        <v>1</v>
      </c>
      <c r="AI170" s="4">
        <v>1</v>
      </c>
      <c r="AJ170" s="4">
        <v>0.97940000000000071</v>
      </c>
      <c r="AK170" s="4">
        <v>1</v>
      </c>
      <c r="AL170" s="4">
        <v>0.99719999999999964</v>
      </c>
      <c r="AM170" s="4">
        <v>1.0000000000000002</v>
      </c>
      <c r="AN170" s="4">
        <v>0.9975999999999996</v>
      </c>
      <c r="AO170" s="4">
        <v>1</v>
      </c>
      <c r="AP170" s="4">
        <v>1.0000000000000002</v>
      </c>
      <c r="AQ170" s="4">
        <v>0.99759999999999949</v>
      </c>
      <c r="AR170" s="4">
        <v>1.0000000000000002</v>
      </c>
      <c r="AS170" s="4">
        <v>0.9991999999999992</v>
      </c>
      <c r="AT170" s="4">
        <v>0.7230000000000002</v>
      </c>
      <c r="AU170" s="4">
        <v>0.99999999999999978</v>
      </c>
      <c r="AV170" s="4">
        <v>0.98220000000000041</v>
      </c>
      <c r="AW170" s="4">
        <v>1.0000000000000002</v>
      </c>
      <c r="AX170" s="4">
        <v>1.0000000000000002</v>
      </c>
      <c r="AY170" s="4">
        <v>1.0014000000000003</v>
      </c>
      <c r="AZ170" s="4">
        <v>1.0000000000000002</v>
      </c>
      <c r="BA170" s="4">
        <v>0.9992000000000002</v>
      </c>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row>
    <row r="171" spans="2:192" x14ac:dyDescent="0.3">
      <c r="B171">
        <v>163.5</v>
      </c>
      <c r="C171" s="5">
        <v>2.6799999999999997E-2</v>
      </c>
      <c r="D171" s="4">
        <v>0.12699999999999995</v>
      </c>
      <c r="E171" s="4">
        <v>1.0002000030769349</v>
      </c>
      <c r="F171" s="4">
        <v>1</v>
      </c>
      <c r="G171" s="4">
        <v>1.0000000000000002</v>
      </c>
      <c r="H171" s="4">
        <v>0.99720000000000053</v>
      </c>
      <c r="I171" s="4">
        <v>0.99999999999999967</v>
      </c>
      <c r="J171" s="4">
        <v>1</v>
      </c>
      <c r="K171" s="4">
        <v>0.99999999999999989</v>
      </c>
      <c r="L171" s="4">
        <v>1.0000000000000002</v>
      </c>
      <c r="M171" s="4">
        <v>0.99999999999999978</v>
      </c>
      <c r="N171" s="4">
        <v>1</v>
      </c>
      <c r="O171" s="4">
        <v>0.99979999999999991</v>
      </c>
      <c r="P171" s="4">
        <v>0.99999999999999978</v>
      </c>
      <c r="Q171" s="4">
        <v>0.99419999999999942</v>
      </c>
      <c r="R171" s="14">
        <v>1.0000000000000002</v>
      </c>
      <c r="S171" s="4">
        <v>0.99999999999999989</v>
      </c>
      <c r="T171" s="4">
        <v>0.96300000000000008</v>
      </c>
      <c r="U171" s="14">
        <v>1</v>
      </c>
      <c r="V171" s="4">
        <v>0.99999999999999967</v>
      </c>
      <c r="W171" s="4">
        <v>0.99520000000000008</v>
      </c>
      <c r="X171" s="14">
        <v>1.0000000000000004</v>
      </c>
      <c r="Y171" s="4">
        <v>1</v>
      </c>
      <c r="Z171" s="4">
        <v>0.99160000000000059</v>
      </c>
      <c r="AA171" s="14">
        <v>1.0000000000000002</v>
      </c>
      <c r="AB171" s="4">
        <v>0.99999999999999978</v>
      </c>
      <c r="AC171" s="4">
        <v>0.99820000000000042</v>
      </c>
      <c r="AD171" s="14">
        <v>1.0000000000000002</v>
      </c>
      <c r="AE171" s="4">
        <v>1</v>
      </c>
      <c r="AF171" s="4">
        <v>1</v>
      </c>
      <c r="AG171" s="4">
        <v>0.97360000000000024</v>
      </c>
      <c r="AH171" s="4">
        <v>1</v>
      </c>
      <c r="AI171" s="4">
        <v>1</v>
      </c>
      <c r="AJ171" s="4">
        <v>0.98020000000000074</v>
      </c>
      <c r="AK171" s="4">
        <v>1</v>
      </c>
      <c r="AL171" s="4">
        <v>0.99719999999999964</v>
      </c>
      <c r="AM171" s="4">
        <v>1.0000000000000002</v>
      </c>
      <c r="AN171" s="4">
        <v>0.9975999999999996</v>
      </c>
      <c r="AO171" s="4">
        <v>1</v>
      </c>
      <c r="AP171" s="4">
        <v>1.0000000000000002</v>
      </c>
      <c r="AQ171" s="4">
        <v>0.99759999999999949</v>
      </c>
      <c r="AR171" s="4">
        <v>1.0000000000000002</v>
      </c>
      <c r="AS171" s="4">
        <v>0.9991999999999992</v>
      </c>
      <c r="AT171" s="4">
        <v>0.7270000000000002</v>
      </c>
      <c r="AU171" s="4">
        <v>0.99999999999999978</v>
      </c>
      <c r="AV171" s="4">
        <v>0.98340000000000038</v>
      </c>
      <c r="AW171" s="4">
        <v>1.0000000000000002</v>
      </c>
      <c r="AX171" s="4">
        <v>1.0000000000000002</v>
      </c>
      <c r="AY171" s="4">
        <v>1.0014000000000003</v>
      </c>
      <c r="AZ171" s="4">
        <v>1.0000000000000002</v>
      </c>
      <c r="BA171" s="4">
        <v>0.9992000000000002</v>
      </c>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row>
    <row r="172" spans="2:192" x14ac:dyDescent="0.3">
      <c r="B172">
        <v>164.5</v>
      </c>
      <c r="C172" s="5">
        <v>2.7199999999999998E-2</v>
      </c>
      <c r="D172" s="4">
        <v>0.13019999999999995</v>
      </c>
      <c r="E172" s="4">
        <v>1.0002000031031064</v>
      </c>
      <c r="F172" s="4">
        <v>1</v>
      </c>
      <c r="G172" s="4">
        <v>1.0000000000000002</v>
      </c>
      <c r="H172" s="4">
        <v>0.99720000000000053</v>
      </c>
      <c r="I172" s="4">
        <v>0.99999999999999967</v>
      </c>
      <c r="J172" s="4">
        <v>1</v>
      </c>
      <c r="K172" s="4">
        <v>0.99999999999999989</v>
      </c>
      <c r="L172" s="4">
        <v>1.0000000000000002</v>
      </c>
      <c r="M172" s="4">
        <v>0.99999999999999978</v>
      </c>
      <c r="N172" s="4">
        <v>1</v>
      </c>
      <c r="O172" s="4">
        <v>0.99979999999999991</v>
      </c>
      <c r="P172" s="4">
        <v>0.99999999999999978</v>
      </c>
      <c r="Q172" s="4">
        <v>0.99419999999999942</v>
      </c>
      <c r="R172" s="14">
        <v>1.0000000000000002</v>
      </c>
      <c r="S172" s="4">
        <v>0.99999999999999989</v>
      </c>
      <c r="T172" s="4">
        <v>0.96440000000000003</v>
      </c>
      <c r="U172" s="14">
        <v>1</v>
      </c>
      <c r="V172" s="4">
        <v>0.99999999999999967</v>
      </c>
      <c r="W172" s="4">
        <v>0.99520000000000008</v>
      </c>
      <c r="X172" s="14">
        <v>1.0000000000000004</v>
      </c>
      <c r="Y172" s="4">
        <v>1</v>
      </c>
      <c r="Z172" s="4">
        <v>0.99180000000000057</v>
      </c>
      <c r="AA172" s="14">
        <v>1.0000000000000002</v>
      </c>
      <c r="AB172" s="4">
        <v>0.99999999999999978</v>
      </c>
      <c r="AC172" s="4">
        <v>0.99820000000000042</v>
      </c>
      <c r="AD172" s="14">
        <v>1.0000000000000002</v>
      </c>
      <c r="AE172" s="4">
        <v>1</v>
      </c>
      <c r="AF172" s="4">
        <v>1</v>
      </c>
      <c r="AG172" s="4">
        <v>0.97420000000000029</v>
      </c>
      <c r="AH172" s="4">
        <v>1</v>
      </c>
      <c r="AI172" s="4">
        <v>1</v>
      </c>
      <c r="AJ172" s="4">
        <v>0.98100000000000076</v>
      </c>
      <c r="AK172" s="4">
        <v>1</v>
      </c>
      <c r="AL172" s="4">
        <v>0.99719999999999964</v>
      </c>
      <c r="AM172" s="4">
        <v>1.0000000000000002</v>
      </c>
      <c r="AN172" s="4">
        <v>0.9975999999999996</v>
      </c>
      <c r="AO172" s="4">
        <v>1</v>
      </c>
      <c r="AP172" s="4">
        <v>1.0000000000000002</v>
      </c>
      <c r="AQ172" s="4">
        <v>0.99759999999999949</v>
      </c>
      <c r="AR172" s="4">
        <v>1.0000000000000002</v>
      </c>
      <c r="AS172" s="4">
        <v>0.9991999999999992</v>
      </c>
      <c r="AT172" s="4">
        <v>0.7290000000000002</v>
      </c>
      <c r="AU172" s="4">
        <v>0.99999999999999978</v>
      </c>
      <c r="AV172" s="4">
        <v>0.98360000000000036</v>
      </c>
      <c r="AW172" s="4">
        <v>1.0000000000000002</v>
      </c>
      <c r="AX172" s="4">
        <v>1.0000000000000002</v>
      </c>
      <c r="AY172" s="4">
        <v>1.0014000000000003</v>
      </c>
      <c r="AZ172" s="4">
        <v>1.0000000000000002</v>
      </c>
      <c r="BA172" s="4">
        <v>0.9992000000000002</v>
      </c>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row>
    <row r="173" spans="2:192" x14ac:dyDescent="0.3">
      <c r="B173">
        <v>165.5</v>
      </c>
      <c r="C173" s="5">
        <v>2.8999999999999998E-2</v>
      </c>
      <c r="D173" s="4">
        <v>0.13559999999999994</v>
      </c>
      <c r="E173" s="4">
        <v>1.0002000031292779</v>
      </c>
      <c r="F173" s="4">
        <v>1</v>
      </c>
      <c r="G173" s="4">
        <v>1.0000000000000002</v>
      </c>
      <c r="H173" s="4">
        <v>0.99780000000000058</v>
      </c>
      <c r="I173" s="4">
        <v>1.0004000000000002</v>
      </c>
      <c r="O173" s="4">
        <v>0.99979999999999991</v>
      </c>
      <c r="P173" s="4">
        <v>0.99999999999999978</v>
      </c>
      <c r="Q173" s="4">
        <v>0.99419999999999942</v>
      </c>
      <c r="S173" s="4">
        <v>0.99999999999999989</v>
      </c>
      <c r="T173" s="4">
        <v>0.96640000000000004</v>
      </c>
      <c r="U173" s="14"/>
      <c r="V173" s="4">
        <v>0.99999999999999967</v>
      </c>
      <c r="W173" s="4">
        <v>0.99560000000000004</v>
      </c>
      <c r="X173" s="14"/>
      <c r="Y173" s="4">
        <v>1</v>
      </c>
      <c r="Z173" s="4">
        <v>0.99240000000000061</v>
      </c>
      <c r="AA173" s="14"/>
      <c r="AB173" s="4">
        <v>0.99999999999999978</v>
      </c>
      <c r="AC173" s="4">
        <v>0.9984000000000004</v>
      </c>
      <c r="AD173" s="14"/>
      <c r="AE173" s="4">
        <v>1</v>
      </c>
      <c r="AF173" s="4"/>
      <c r="AG173" s="4">
        <v>0.97500000000000031</v>
      </c>
      <c r="AH173" s="4">
        <v>1</v>
      </c>
      <c r="AI173" s="4"/>
      <c r="AJ173" s="4">
        <v>0.98160000000000081</v>
      </c>
      <c r="AK173" s="4">
        <v>1</v>
      </c>
      <c r="AL173" s="4">
        <v>0.99719999999999964</v>
      </c>
      <c r="AM173" s="4"/>
      <c r="AN173" s="4">
        <v>0.9975999999999996</v>
      </c>
      <c r="AO173" s="4"/>
      <c r="AP173" s="4"/>
      <c r="AQ173" s="4">
        <v>0.99759999999999949</v>
      </c>
      <c r="AR173" s="4"/>
      <c r="AS173" s="4">
        <v>0.99959999999999916</v>
      </c>
      <c r="AT173" s="4">
        <v>0.73300000000000021</v>
      </c>
      <c r="AU173" s="4">
        <v>0.99999999999999978</v>
      </c>
      <c r="AV173" s="4">
        <v>0.98420000000000041</v>
      </c>
      <c r="AW173" s="4"/>
      <c r="AX173" s="4">
        <v>1.0000000000000002</v>
      </c>
      <c r="AY173" s="4">
        <v>1.0014000000000003</v>
      </c>
      <c r="AZ173" s="4"/>
      <c r="BA173" s="4">
        <v>0.9992000000000002</v>
      </c>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row>
    <row r="174" spans="2:192" x14ac:dyDescent="0.3">
      <c r="B174">
        <v>166.5</v>
      </c>
      <c r="C174" s="5">
        <v>2.9599999999999998E-2</v>
      </c>
      <c r="D174" s="4">
        <v>0.13959999999999995</v>
      </c>
      <c r="E174" s="4">
        <v>1.0002000031554494</v>
      </c>
      <c r="F174" s="4">
        <v>1</v>
      </c>
      <c r="G174" s="4">
        <v>1.0000000000000002</v>
      </c>
      <c r="H174" s="4">
        <v>0.99780000000000058</v>
      </c>
      <c r="I174" s="4">
        <v>1.0004000000000002</v>
      </c>
      <c r="O174" s="4">
        <v>0.99979999999999991</v>
      </c>
      <c r="P174" s="4">
        <v>0.99999999999999978</v>
      </c>
      <c r="Q174" s="4">
        <v>0.99419999999999942</v>
      </c>
      <c r="S174" s="4">
        <v>0.99999999999999989</v>
      </c>
      <c r="T174" s="4">
        <v>0.96760000000000002</v>
      </c>
      <c r="U174" s="14"/>
      <c r="V174" s="4">
        <v>0.99999999999999967</v>
      </c>
      <c r="W174" s="4">
        <v>0.99560000000000004</v>
      </c>
      <c r="X174" s="14"/>
      <c r="Y174" s="4">
        <v>1</v>
      </c>
      <c r="Z174" s="4">
        <v>0.99240000000000061</v>
      </c>
      <c r="AA174" s="14"/>
      <c r="AB174" s="4">
        <v>0.99999999999999978</v>
      </c>
      <c r="AC174" s="4">
        <v>0.9984000000000004</v>
      </c>
      <c r="AD174" s="14"/>
      <c r="AE174" s="4">
        <v>1</v>
      </c>
      <c r="AF174" s="4"/>
      <c r="AG174" s="4">
        <v>0.97540000000000027</v>
      </c>
      <c r="AH174" s="4">
        <v>1</v>
      </c>
      <c r="AI174" s="4"/>
      <c r="AJ174" s="4">
        <v>0.98200000000000076</v>
      </c>
      <c r="AK174" s="4">
        <v>1</v>
      </c>
      <c r="AL174" s="4">
        <v>0.99719999999999964</v>
      </c>
      <c r="AM174" s="4"/>
      <c r="AN174" s="4">
        <v>0.9975999999999996</v>
      </c>
      <c r="AO174" s="4"/>
      <c r="AP174" s="4"/>
      <c r="AQ174" s="4">
        <v>0.99759999999999949</v>
      </c>
      <c r="AR174" s="4"/>
      <c r="AS174" s="4">
        <v>0.99959999999999916</v>
      </c>
      <c r="AT174" s="4">
        <v>0.73780000000000023</v>
      </c>
      <c r="AU174" s="4">
        <v>0.99999999999999978</v>
      </c>
      <c r="AV174" s="4">
        <v>0.98540000000000039</v>
      </c>
      <c r="AW174" s="4"/>
      <c r="AX174" s="4">
        <v>1.0000000000000002</v>
      </c>
      <c r="AY174" s="4">
        <v>1.0014000000000003</v>
      </c>
      <c r="AZ174" s="4"/>
      <c r="BA174" s="4">
        <v>0.9992000000000002</v>
      </c>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row>
    <row r="175" spans="2:192" x14ac:dyDescent="0.3">
      <c r="B175">
        <v>167.5</v>
      </c>
      <c r="C175" s="5">
        <v>3.1199999999999999E-2</v>
      </c>
      <c r="D175" s="4">
        <v>0.14299999999999996</v>
      </c>
      <c r="E175" s="4">
        <v>1.0002000031816209</v>
      </c>
      <c r="F175" s="4">
        <v>1</v>
      </c>
      <c r="G175" s="4">
        <v>1.0000000000000002</v>
      </c>
      <c r="H175" s="4">
        <v>0.99800000000000055</v>
      </c>
      <c r="I175" s="4">
        <v>1.0006000000000002</v>
      </c>
      <c r="O175" s="4">
        <v>0.99979999999999991</v>
      </c>
      <c r="P175" s="4">
        <v>0.99999999999999978</v>
      </c>
      <c r="Q175" s="4">
        <v>0.99419999999999942</v>
      </c>
      <c r="S175" s="4">
        <v>0.99999999999999989</v>
      </c>
      <c r="T175" s="4">
        <v>0.96960000000000002</v>
      </c>
      <c r="U175" s="14"/>
      <c r="V175" s="4">
        <v>0.99999999999999967</v>
      </c>
      <c r="W175" s="4">
        <v>0.99560000000000004</v>
      </c>
      <c r="X175" s="14"/>
      <c r="Y175" s="4">
        <v>1</v>
      </c>
      <c r="Z175" s="4">
        <v>0.99280000000000057</v>
      </c>
      <c r="AA175" s="14"/>
      <c r="AB175" s="4">
        <v>0.99999999999999978</v>
      </c>
      <c r="AC175" s="4">
        <v>0.9984000000000004</v>
      </c>
      <c r="AD175" s="14"/>
      <c r="AE175" s="4">
        <v>1</v>
      </c>
      <c r="AF175" s="4"/>
      <c r="AG175" s="4">
        <v>0.97640000000000027</v>
      </c>
      <c r="AH175" s="4">
        <v>1</v>
      </c>
      <c r="AI175" s="4"/>
      <c r="AJ175" s="4">
        <v>0.98240000000000072</v>
      </c>
      <c r="AK175" s="4">
        <v>1</v>
      </c>
      <c r="AL175" s="4">
        <v>0.99719999999999964</v>
      </c>
      <c r="AM175" s="4"/>
      <c r="AN175" s="4">
        <v>0.9975999999999996</v>
      </c>
      <c r="AO175" s="4"/>
      <c r="AP175" s="4"/>
      <c r="AQ175" s="4">
        <v>0.99759999999999949</v>
      </c>
      <c r="AR175" s="4"/>
      <c r="AS175" s="4">
        <v>0.99959999999999916</v>
      </c>
      <c r="AT175" s="4">
        <v>0.74160000000000026</v>
      </c>
      <c r="AU175" s="4">
        <v>0.99999999999999978</v>
      </c>
      <c r="AV175" s="4">
        <v>0.98560000000000036</v>
      </c>
      <c r="AW175" s="4"/>
      <c r="AX175" s="4">
        <v>1.0000000000000002</v>
      </c>
      <c r="AY175" s="4">
        <v>1.0014000000000003</v>
      </c>
      <c r="AZ175" s="4"/>
      <c r="BA175" s="4">
        <v>0.9992000000000002</v>
      </c>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row>
    <row r="176" spans="2:192" x14ac:dyDescent="0.3">
      <c r="B176">
        <v>168.5</v>
      </c>
      <c r="C176" s="5">
        <v>3.2799999999999996E-2</v>
      </c>
      <c r="D176" s="4">
        <v>0.14659999999999995</v>
      </c>
      <c r="E176" s="4">
        <v>1.0002000032077925</v>
      </c>
      <c r="F176" s="4">
        <v>1</v>
      </c>
      <c r="G176" s="4">
        <v>1.0000000000000002</v>
      </c>
      <c r="H176" s="4">
        <v>0.99800000000000055</v>
      </c>
      <c r="I176" s="4">
        <v>1.0006000000000002</v>
      </c>
      <c r="O176" s="4">
        <v>0.99979999999999991</v>
      </c>
      <c r="P176" s="4">
        <v>0.99999999999999978</v>
      </c>
      <c r="Q176" s="4">
        <v>0.99419999999999942</v>
      </c>
      <c r="S176" s="4">
        <v>0.99999999999999989</v>
      </c>
      <c r="T176" s="4">
        <v>0.97140000000000004</v>
      </c>
      <c r="U176" s="14"/>
      <c r="V176" s="4">
        <v>0.99999999999999967</v>
      </c>
      <c r="W176" s="4">
        <v>0.99580000000000002</v>
      </c>
      <c r="X176" s="14"/>
      <c r="Y176" s="4">
        <v>1</v>
      </c>
      <c r="Z176" s="4">
        <v>0.99320000000000053</v>
      </c>
      <c r="AA176" s="14"/>
      <c r="AB176" s="4">
        <v>0.99999999999999978</v>
      </c>
      <c r="AC176" s="4">
        <v>0.9984000000000004</v>
      </c>
      <c r="AD176" s="14"/>
      <c r="AE176" s="4">
        <v>1</v>
      </c>
      <c r="AF176" s="4"/>
      <c r="AG176" s="4">
        <v>0.97740000000000027</v>
      </c>
      <c r="AH176" s="4">
        <v>1</v>
      </c>
      <c r="AI176" s="4"/>
      <c r="AJ176" s="4">
        <v>0.98280000000000067</v>
      </c>
      <c r="AK176" s="4">
        <v>1</v>
      </c>
      <c r="AL176" s="4">
        <v>0.99719999999999964</v>
      </c>
      <c r="AM176" s="4"/>
      <c r="AN176" s="4">
        <v>0.9975999999999996</v>
      </c>
      <c r="AO176" s="4"/>
      <c r="AP176" s="4"/>
      <c r="AQ176" s="4">
        <v>0.99759999999999949</v>
      </c>
      <c r="AR176" s="4"/>
      <c r="AS176" s="4">
        <v>0.99979999999999913</v>
      </c>
      <c r="AT176" s="4">
        <v>0.74480000000000024</v>
      </c>
      <c r="AU176" s="4">
        <v>0.99999999999999978</v>
      </c>
      <c r="AV176" s="4">
        <v>0.98640000000000039</v>
      </c>
      <c r="AW176" s="4"/>
      <c r="AX176" s="4">
        <v>1.0000000000000002</v>
      </c>
      <c r="AY176" s="4">
        <v>1.0014000000000003</v>
      </c>
      <c r="AZ176" s="4"/>
      <c r="BA176" s="4">
        <v>0.9992000000000002</v>
      </c>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row>
    <row r="177" spans="2:192" x14ac:dyDescent="0.3">
      <c r="B177">
        <v>169.5</v>
      </c>
      <c r="C177" s="5">
        <v>3.3399999999999999E-2</v>
      </c>
      <c r="D177" s="4">
        <v>0.14959999999999996</v>
      </c>
      <c r="E177" s="4">
        <v>1.000200003233964</v>
      </c>
      <c r="F177" s="4">
        <v>1</v>
      </c>
      <c r="G177" s="4">
        <v>1.0000000000000002</v>
      </c>
      <c r="H177" s="4">
        <v>0.99800000000000055</v>
      </c>
      <c r="I177" s="4">
        <v>1.0006000000000002</v>
      </c>
      <c r="O177" s="4">
        <v>0.99979999999999991</v>
      </c>
      <c r="P177" s="4">
        <v>0.99999999999999978</v>
      </c>
      <c r="Q177" s="4">
        <v>0.99419999999999942</v>
      </c>
      <c r="S177" s="4">
        <v>0.99999999999999989</v>
      </c>
      <c r="T177" s="4">
        <v>0.97240000000000004</v>
      </c>
      <c r="U177" s="14"/>
      <c r="V177" s="4">
        <v>0.99999999999999967</v>
      </c>
      <c r="W177" s="4">
        <v>0.996</v>
      </c>
      <c r="X177" s="14"/>
      <c r="Y177" s="4">
        <v>1</v>
      </c>
      <c r="Z177" s="4">
        <v>0.99360000000000048</v>
      </c>
      <c r="AA177" s="14"/>
      <c r="AB177" s="4">
        <v>0.99999999999999978</v>
      </c>
      <c r="AC177" s="4">
        <v>0.99860000000000038</v>
      </c>
      <c r="AD177" s="14"/>
      <c r="AE177" s="4">
        <v>1</v>
      </c>
      <c r="AF177" s="4"/>
      <c r="AG177" s="4">
        <v>0.97860000000000025</v>
      </c>
      <c r="AH177" s="4">
        <v>1</v>
      </c>
      <c r="AI177" s="4"/>
      <c r="AJ177" s="4">
        <v>0.98440000000000072</v>
      </c>
      <c r="AK177" s="4">
        <v>1</v>
      </c>
      <c r="AL177" s="4">
        <v>0.99719999999999964</v>
      </c>
      <c r="AM177" s="4"/>
      <c r="AN177" s="4">
        <v>0.9975999999999996</v>
      </c>
      <c r="AO177" s="4"/>
      <c r="AP177" s="4"/>
      <c r="AQ177" s="4">
        <v>0.99759999999999949</v>
      </c>
      <c r="AR177" s="4"/>
      <c r="AS177" s="4">
        <v>0.99979999999999913</v>
      </c>
      <c r="AT177" s="4">
        <v>0.74740000000000029</v>
      </c>
      <c r="AU177" s="4">
        <v>0.99999999999999978</v>
      </c>
      <c r="AV177" s="4">
        <v>0.98720000000000041</v>
      </c>
      <c r="AW177" s="4"/>
      <c r="AX177" s="4">
        <v>1.0000000000000002</v>
      </c>
      <c r="AY177" s="4">
        <v>1.0014000000000003</v>
      </c>
      <c r="AZ177" s="4"/>
      <c r="BA177" s="4">
        <v>0.9992000000000002</v>
      </c>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row>
    <row r="178" spans="2:192" x14ac:dyDescent="0.3">
      <c r="B178">
        <v>170.5</v>
      </c>
      <c r="C178" s="5">
        <v>3.4200000000000001E-2</v>
      </c>
      <c r="D178" s="4">
        <v>0.15479999999999997</v>
      </c>
      <c r="E178" s="4">
        <v>1.0002000032601355</v>
      </c>
      <c r="F178" s="4">
        <v>1</v>
      </c>
      <c r="G178" s="4">
        <v>1.0000000000000002</v>
      </c>
      <c r="H178" s="4">
        <v>0.99800000000000055</v>
      </c>
      <c r="I178" s="4">
        <v>1.0006000000000002</v>
      </c>
      <c r="O178" s="4">
        <v>0.99979999999999991</v>
      </c>
      <c r="P178" s="4">
        <v>0.99999999999999978</v>
      </c>
      <c r="Q178" s="4">
        <v>0.99419999999999942</v>
      </c>
      <c r="S178" s="4">
        <v>0.99999999999999989</v>
      </c>
      <c r="T178" s="4">
        <v>0.9738</v>
      </c>
      <c r="U178" s="14"/>
      <c r="V178" s="4">
        <v>0.99999999999999967</v>
      </c>
      <c r="W178" s="4">
        <v>0.99639999999999995</v>
      </c>
      <c r="X178" s="14"/>
      <c r="Y178" s="4">
        <v>1</v>
      </c>
      <c r="Z178" s="4">
        <v>0.99420000000000053</v>
      </c>
      <c r="AA178" s="14"/>
      <c r="AB178" s="4">
        <v>0.99999999999999978</v>
      </c>
      <c r="AC178" s="4">
        <v>0.99860000000000038</v>
      </c>
      <c r="AD178" s="14"/>
      <c r="AE178" s="4">
        <v>1</v>
      </c>
      <c r="AF178" s="4"/>
      <c r="AG178" s="4">
        <v>0.97960000000000025</v>
      </c>
      <c r="AH178" s="4">
        <v>1</v>
      </c>
      <c r="AI178" s="4"/>
      <c r="AJ178" s="4">
        <v>0.98480000000000067</v>
      </c>
      <c r="AK178" s="4">
        <v>1</v>
      </c>
      <c r="AL178" s="4">
        <v>0.99719999999999964</v>
      </c>
      <c r="AM178" s="4"/>
      <c r="AN178" s="4">
        <v>0.9975999999999996</v>
      </c>
      <c r="AO178" s="4"/>
      <c r="AP178" s="4"/>
      <c r="AQ178" s="4">
        <v>0.99759999999999949</v>
      </c>
      <c r="AR178" s="4"/>
      <c r="AS178" s="4">
        <v>0.99979999999999913</v>
      </c>
      <c r="AT178" s="4">
        <v>0.75240000000000029</v>
      </c>
      <c r="AU178" s="4">
        <v>0.99999999999999978</v>
      </c>
      <c r="AV178" s="4">
        <v>0.98740000000000039</v>
      </c>
      <c r="AW178" s="4"/>
      <c r="AX178" s="4">
        <v>1.0000000000000002</v>
      </c>
      <c r="AY178" s="4">
        <v>1.0014000000000003</v>
      </c>
      <c r="AZ178" s="4"/>
      <c r="BA178" s="4">
        <v>0.9992000000000002</v>
      </c>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row>
    <row r="179" spans="2:192" x14ac:dyDescent="0.3">
      <c r="B179">
        <v>171.5</v>
      </c>
      <c r="C179" s="5">
        <v>3.5200000000000002E-2</v>
      </c>
      <c r="D179" s="4">
        <v>0.15859999999999996</v>
      </c>
      <c r="E179" s="4">
        <v>1.000200003286307</v>
      </c>
      <c r="F179" s="4">
        <v>1</v>
      </c>
      <c r="G179" s="4">
        <v>1.0000000000000002</v>
      </c>
      <c r="H179" s="4">
        <v>0.99800000000000055</v>
      </c>
      <c r="I179" s="4">
        <v>1.0006000000000002</v>
      </c>
      <c r="O179" s="4">
        <v>0.99979999999999991</v>
      </c>
      <c r="P179" s="4">
        <v>0.99999999999999978</v>
      </c>
      <c r="Q179" s="4">
        <v>0.99419999999999942</v>
      </c>
      <c r="S179" s="4">
        <v>0.99999999999999989</v>
      </c>
      <c r="T179" s="4">
        <v>0.97540000000000004</v>
      </c>
      <c r="U179" s="14"/>
      <c r="V179" s="4">
        <v>0.99999999999999967</v>
      </c>
      <c r="W179" s="4">
        <v>0.99639999999999995</v>
      </c>
      <c r="X179" s="14"/>
      <c r="Y179" s="4">
        <v>1</v>
      </c>
      <c r="Z179" s="4">
        <v>0.99460000000000048</v>
      </c>
      <c r="AA179" s="14"/>
      <c r="AB179" s="4">
        <v>0.99999999999999978</v>
      </c>
      <c r="AC179" s="4">
        <v>0.99860000000000038</v>
      </c>
      <c r="AD179" s="14"/>
      <c r="AE179" s="4">
        <v>1</v>
      </c>
      <c r="AF179" s="4"/>
      <c r="AG179" s="4">
        <v>0.98080000000000023</v>
      </c>
      <c r="AH179" s="4">
        <v>1</v>
      </c>
      <c r="AI179" s="4"/>
      <c r="AJ179" s="4">
        <v>0.98620000000000063</v>
      </c>
      <c r="AK179" s="4">
        <v>1</v>
      </c>
      <c r="AL179" s="4">
        <v>0.99719999999999964</v>
      </c>
      <c r="AM179" s="4"/>
      <c r="AN179" s="4">
        <v>0.9975999999999996</v>
      </c>
      <c r="AO179" s="4"/>
      <c r="AP179" s="4"/>
      <c r="AQ179" s="4">
        <v>0.99759999999999949</v>
      </c>
      <c r="AR179" s="4"/>
      <c r="AS179" s="4">
        <v>0.99979999999999913</v>
      </c>
      <c r="AT179" s="4">
        <v>0.75480000000000025</v>
      </c>
      <c r="AU179" s="4">
        <v>0.99999999999999978</v>
      </c>
      <c r="AV179" s="4">
        <v>0.98820000000000041</v>
      </c>
      <c r="AW179" s="4"/>
      <c r="AX179" s="4">
        <v>1.0000000000000002</v>
      </c>
      <c r="AY179" s="4">
        <v>1.0014000000000003</v>
      </c>
      <c r="AZ179" s="4"/>
      <c r="BA179" s="4">
        <v>0.9992000000000002</v>
      </c>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row>
    <row r="180" spans="2:192" x14ac:dyDescent="0.3">
      <c r="B180">
        <v>172.5</v>
      </c>
      <c r="C180" s="5">
        <v>3.5800000000000005E-2</v>
      </c>
      <c r="D180" s="4">
        <v>0.16279999999999997</v>
      </c>
      <c r="E180" s="4">
        <v>1.0002000033124785</v>
      </c>
      <c r="F180" s="4">
        <v>1</v>
      </c>
      <c r="G180" s="4">
        <v>1.0000000000000002</v>
      </c>
      <c r="H180" s="4">
        <v>0.99800000000000055</v>
      </c>
      <c r="I180" s="4">
        <v>1.0006000000000002</v>
      </c>
      <c r="O180" s="4">
        <v>0.99979999999999991</v>
      </c>
      <c r="P180" s="4">
        <v>0.99999999999999978</v>
      </c>
      <c r="Q180" s="4">
        <v>0.99419999999999942</v>
      </c>
      <c r="S180" s="4">
        <v>0.99999999999999989</v>
      </c>
      <c r="T180" s="4">
        <v>0.9758</v>
      </c>
      <c r="U180" s="14"/>
      <c r="V180" s="4">
        <v>0.99999999999999967</v>
      </c>
      <c r="W180" s="4">
        <v>0.99679999999999991</v>
      </c>
      <c r="X180" s="14"/>
      <c r="Y180" s="4">
        <v>1</v>
      </c>
      <c r="Z180" s="4">
        <v>0.99480000000000046</v>
      </c>
      <c r="AA180" s="14"/>
      <c r="AB180" s="4">
        <v>0.99999999999999978</v>
      </c>
      <c r="AC180" s="4">
        <v>0.99860000000000038</v>
      </c>
      <c r="AD180" s="14"/>
      <c r="AE180" s="4">
        <v>1</v>
      </c>
      <c r="AF180" s="4"/>
      <c r="AG180" s="4">
        <v>0.98120000000000018</v>
      </c>
      <c r="AH180" s="4">
        <v>1</v>
      </c>
      <c r="AI180" s="4"/>
      <c r="AJ180" s="4">
        <v>0.98680000000000068</v>
      </c>
      <c r="AK180" s="4">
        <v>1</v>
      </c>
      <c r="AL180" s="4">
        <v>0.99719999999999964</v>
      </c>
      <c r="AM180" s="4"/>
      <c r="AN180" s="4">
        <v>0.9975999999999996</v>
      </c>
      <c r="AO180" s="4"/>
      <c r="AP180" s="4"/>
      <c r="AQ180" s="4">
        <v>0.99759999999999949</v>
      </c>
      <c r="AR180" s="4"/>
      <c r="AS180" s="4">
        <v>0.99979999999999913</v>
      </c>
      <c r="AT180" s="4">
        <v>0.76000000000000023</v>
      </c>
      <c r="AU180" s="4">
        <v>0.99999999999999978</v>
      </c>
      <c r="AV180" s="4">
        <v>0.98820000000000041</v>
      </c>
      <c r="AW180" s="4"/>
      <c r="AX180" s="4">
        <v>1.0000000000000002</v>
      </c>
      <c r="AY180" s="4">
        <v>1.0014000000000003</v>
      </c>
      <c r="AZ180" s="4"/>
      <c r="BA180" s="4">
        <v>0.9992000000000002</v>
      </c>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row>
    <row r="181" spans="2:192" x14ac:dyDescent="0.3">
      <c r="B181">
        <v>173.5</v>
      </c>
      <c r="C181" s="5">
        <v>3.6800000000000006E-2</v>
      </c>
      <c r="D181" s="4">
        <v>0.16639999999999996</v>
      </c>
      <c r="E181" s="4">
        <v>1.00020000333865</v>
      </c>
      <c r="F181" s="4">
        <v>1</v>
      </c>
      <c r="G181" s="4">
        <v>1.0000000000000002</v>
      </c>
      <c r="H181" s="4">
        <v>0.99820000000000053</v>
      </c>
      <c r="I181" s="4">
        <v>1.0008000000000001</v>
      </c>
      <c r="O181" s="4">
        <v>0.99979999999999991</v>
      </c>
      <c r="P181" s="4">
        <v>0.99999999999999978</v>
      </c>
      <c r="Q181" s="4">
        <v>0.99419999999999942</v>
      </c>
      <c r="S181" s="4">
        <v>0.99999999999999989</v>
      </c>
      <c r="T181" s="4">
        <v>0.97740000000000005</v>
      </c>
      <c r="U181" s="14"/>
      <c r="V181" s="4">
        <v>0.99999999999999967</v>
      </c>
      <c r="W181" s="4">
        <v>0.99679999999999991</v>
      </c>
      <c r="X181" s="14"/>
      <c r="Y181" s="4">
        <v>1</v>
      </c>
      <c r="Z181" s="4">
        <v>0.99520000000000042</v>
      </c>
      <c r="AA181" s="14"/>
      <c r="AB181" s="4">
        <v>0.99999999999999978</v>
      </c>
      <c r="AC181" s="4">
        <v>0.99860000000000038</v>
      </c>
      <c r="AD181" s="14"/>
      <c r="AE181" s="4">
        <v>1</v>
      </c>
      <c r="AF181" s="4"/>
      <c r="AG181" s="4">
        <v>0.98200000000000021</v>
      </c>
      <c r="AH181" s="4">
        <v>1</v>
      </c>
      <c r="AI181" s="4"/>
      <c r="AJ181" s="4">
        <v>0.98720000000000063</v>
      </c>
      <c r="AK181" s="4">
        <v>1</v>
      </c>
      <c r="AL181" s="4">
        <v>0.99719999999999964</v>
      </c>
      <c r="AM181" s="4"/>
      <c r="AN181" s="4">
        <v>0.9975999999999996</v>
      </c>
      <c r="AO181" s="4"/>
      <c r="AP181" s="4"/>
      <c r="AQ181" s="4">
        <v>0.99759999999999949</v>
      </c>
      <c r="AR181" s="4"/>
      <c r="AS181" s="4">
        <v>0.99979999999999913</v>
      </c>
      <c r="AT181" s="4">
        <v>0.76420000000000021</v>
      </c>
      <c r="AU181" s="4">
        <v>0.99999999999999978</v>
      </c>
      <c r="AV181" s="4">
        <v>0.98880000000000046</v>
      </c>
      <c r="AW181" s="4"/>
      <c r="AX181" s="4">
        <v>1.0000000000000002</v>
      </c>
      <c r="AY181" s="4">
        <v>1.0014000000000003</v>
      </c>
      <c r="AZ181" s="4"/>
      <c r="BA181" s="4">
        <v>0.9992000000000002</v>
      </c>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row>
    <row r="182" spans="2:192" x14ac:dyDescent="0.3">
      <c r="B182">
        <v>174.5</v>
      </c>
      <c r="C182" s="5">
        <v>3.8400000000000004E-2</v>
      </c>
      <c r="D182" s="4">
        <v>0.17119999999999996</v>
      </c>
      <c r="E182" s="4">
        <v>1.0002000033648215</v>
      </c>
      <c r="F182" s="4">
        <v>1</v>
      </c>
      <c r="G182" s="4">
        <v>1.0000000000000002</v>
      </c>
      <c r="H182" s="4">
        <v>0.99820000000000053</v>
      </c>
      <c r="I182" s="4">
        <v>1.0008000000000001</v>
      </c>
      <c r="O182" s="4">
        <v>0.99979999999999991</v>
      </c>
      <c r="P182" s="4">
        <v>0.99999999999999978</v>
      </c>
      <c r="Q182" s="4">
        <v>0.99419999999999942</v>
      </c>
      <c r="S182" s="4">
        <v>0.99999999999999989</v>
      </c>
      <c r="T182" s="4">
        <v>0.97840000000000005</v>
      </c>
      <c r="U182" s="14"/>
      <c r="V182" s="4">
        <v>0.99999999999999967</v>
      </c>
      <c r="W182" s="4">
        <v>0.99679999999999991</v>
      </c>
      <c r="X182" s="14"/>
      <c r="Y182" s="4">
        <v>1</v>
      </c>
      <c r="Z182" s="4">
        <v>0.99580000000000046</v>
      </c>
      <c r="AA182" s="14"/>
      <c r="AB182" s="4">
        <v>0.99999999999999978</v>
      </c>
      <c r="AC182" s="4">
        <v>0.99880000000000035</v>
      </c>
      <c r="AD182" s="14"/>
      <c r="AE182" s="4">
        <v>1</v>
      </c>
      <c r="AF182" s="4"/>
      <c r="AG182" s="4">
        <v>0.98340000000000016</v>
      </c>
      <c r="AH182" s="4">
        <v>1</v>
      </c>
      <c r="AI182" s="4"/>
      <c r="AJ182" s="4">
        <v>0.98800000000000066</v>
      </c>
      <c r="AK182" s="4">
        <v>1</v>
      </c>
      <c r="AL182" s="4">
        <v>0.99719999999999964</v>
      </c>
      <c r="AM182" s="4"/>
      <c r="AN182" s="4">
        <v>0.9975999999999996</v>
      </c>
      <c r="AO182" s="4"/>
      <c r="AP182" s="4"/>
      <c r="AQ182" s="4">
        <v>0.99759999999999949</v>
      </c>
      <c r="AR182" s="4"/>
      <c r="AS182" s="4">
        <v>0.99979999999999913</v>
      </c>
      <c r="AT182" s="4">
        <v>0.76740000000000019</v>
      </c>
      <c r="AU182" s="4">
        <v>0.99999999999999978</v>
      </c>
      <c r="AV182" s="4">
        <v>0.98920000000000041</v>
      </c>
      <c r="AW182" s="4"/>
      <c r="AX182" s="4">
        <v>1.0000000000000002</v>
      </c>
      <c r="AY182" s="4">
        <v>1.0014000000000003</v>
      </c>
      <c r="AZ182" s="4"/>
      <c r="BA182" s="4">
        <v>0.9992000000000002</v>
      </c>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row>
    <row r="183" spans="2:192" x14ac:dyDescent="0.3">
      <c r="B183">
        <v>175.5</v>
      </c>
      <c r="C183" s="5">
        <v>4.0200000000000007E-2</v>
      </c>
      <c r="D183" s="4">
        <v>0.17459999999999998</v>
      </c>
      <c r="E183" s="4">
        <v>1.000200003390993</v>
      </c>
      <c r="F183" s="4">
        <v>1</v>
      </c>
      <c r="G183" s="4">
        <v>1.0000000000000002</v>
      </c>
      <c r="H183" s="4">
        <v>0.99860000000000049</v>
      </c>
      <c r="I183" s="4">
        <v>1.0012000000000001</v>
      </c>
      <c r="O183" s="4">
        <v>0.99979999999999991</v>
      </c>
      <c r="P183" s="4">
        <v>0.99999999999999978</v>
      </c>
      <c r="Q183" s="4">
        <v>0.99419999999999942</v>
      </c>
      <c r="S183" s="4">
        <v>0.99999999999999989</v>
      </c>
      <c r="T183" s="4">
        <v>0.97940000000000005</v>
      </c>
      <c r="U183" s="14"/>
      <c r="V183" s="4">
        <v>0.99999999999999967</v>
      </c>
      <c r="W183" s="4">
        <v>0.99699999999999989</v>
      </c>
      <c r="X183" s="14"/>
      <c r="Y183" s="4">
        <v>1</v>
      </c>
      <c r="Z183" s="4">
        <v>0.99580000000000046</v>
      </c>
      <c r="AA183" s="14"/>
      <c r="AB183" s="4">
        <v>0.99999999999999978</v>
      </c>
      <c r="AC183" s="4">
        <v>0.99880000000000035</v>
      </c>
      <c r="AD183" s="14"/>
      <c r="AE183" s="4">
        <v>1</v>
      </c>
      <c r="AF183" s="4"/>
      <c r="AG183" s="4">
        <v>0.98340000000000016</v>
      </c>
      <c r="AH183" s="4">
        <v>1</v>
      </c>
      <c r="AI183" s="4"/>
      <c r="AJ183" s="4">
        <v>0.98800000000000066</v>
      </c>
      <c r="AK183" s="4">
        <v>1</v>
      </c>
      <c r="AL183" s="4">
        <v>0.99719999999999964</v>
      </c>
      <c r="AM183" s="4"/>
      <c r="AN183" s="4">
        <v>0.9975999999999996</v>
      </c>
      <c r="AO183" s="4"/>
      <c r="AP183" s="4"/>
      <c r="AQ183" s="4">
        <v>0.99759999999999949</v>
      </c>
      <c r="AR183" s="4"/>
      <c r="AS183" s="4">
        <v>0.99979999999999913</v>
      </c>
      <c r="AT183" s="4">
        <v>0.76940000000000019</v>
      </c>
      <c r="AU183" s="4">
        <v>0.99999999999999978</v>
      </c>
      <c r="AV183" s="4">
        <v>0.98940000000000039</v>
      </c>
      <c r="AW183" s="4"/>
      <c r="AX183" s="4">
        <v>1.0000000000000002</v>
      </c>
      <c r="AY183" s="4">
        <v>1.0014000000000003</v>
      </c>
      <c r="AZ183" s="4"/>
      <c r="BA183" s="4">
        <v>0.9992000000000002</v>
      </c>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row>
    <row r="184" spans="2:192" x14ac:dyDescent="0.3">
      <c r="B184">
        <v>176.5</v>
      </c>
      <c r="C184" s="5">
        <v>4.2800000000000005E-2</v>
      </c>
      <c r="D184" s="4">
        <v>0.17639999999999997</v>
      </c>
      <c r="E184" s="4">
        <v>1.0002000034171645</v>
      </c>
      <c r="F184" s="4">
        <v>1</v>
      </c>
      <c r="G184" s="4">
        <v>1.0000000000000002</v>
      </c>
      <c r="H184" s="4">
        <v>0.99860000000000049</v>
      </c>
      <c r="I184" s="4">
        <v>1.0012000000000001</v>
      </c>
      <c r="O184" s="4">
        <v>0.99979999999999991</v>
      </c>
      <c r="P184" s="4">
        <v>0.99999999999999978</v>
      </c>
      <c r="Q184" s="4">
        <v>0.99419999999999942</v>
      </c>
      <c r="S184" s="4">
        <v>0.99999999999999989</v>
      </c>
      <c r="T184" s="4">
        <v>0.97960000000000003</v>
      </c>
      <c r="U184" s="14"/>
      <c r="V184" s="4">
        <v>0.99999999999999967</v>
      </c>
      <c r="W184" s="4">
        <v>0.99719999999999986</v>
      </c>
      <c r="X184" s="14"/>
      <c r="Y184" s="4">
        <v>1</v>
      </c>
      <c r="Z184" s="4">
        <v>0.99600000000000044</v>
      </c>
      <c r="AA184" s="14"/>
      <c r="AB184" s="4">
        <v>0.99999999999999978</v>
      </c>
      <c r="AC184" s="4">
        <v>0.99920000000000031</v>
      </c>
      <c r="AD184" s="14"/>
      <c r="AE184" s="4">
        <v>1</v>
      </c>
      <c r="AF184" s="4"/>
      <c r="AG184" s="4">
        <v>0.98420000000000019</v>
      </c>
      <c r="AH184" s="4">
        <v>1</v>
      </c>
      <c r="AI184" s="4"/>
      <c r="AJ184" s="4">
        <v>0.98840000000000061</v>
      </c>
      <c r="AK184" s="4">
        <v>1</v>
      </c>
      <c r="AL184" s="4">
        <v>0.99719999999999964</v>
      </c>
      <c r="AM184" s="4"/>
      <c r="AN184" s="4">
        <v>0.9975999999999996</v>
      </c>
      <c r="AO184" s="4"/>
      <c r="AP184" s="4"/>
      <c r="AQ184" s="4">
        <v>0.99759999999999949</v>
      </c>
      <c r="AR184" s="4"/>
      <c r="AS184" s="4">
        <v>0.99979999999999913</v>
      </c>
      <c r="AT184" s="4">
        <v>0.77400000000000024</v>
      </c>
      <c r="AU184" s="4">
        <v>0.99999999999999978</v>
      </c>
      <c r="AV184" s="4">
        <v>0.99000000000000044</v>
      </c>
      <c r="AW184" s="4"/>
      <c r="AX184" s="4">
        <v>1.0000000000000002</v>
      </c>
      <c r="AY184" s="4">
        <v>1.0014000000000003</v>
      </c>
      <c r="AZ184" s="4"/>
      <c r="BA184" s="4">
        <v>0.9992000000000002</v>
      </c>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row>
    <row r="185" spans="2:192" x14ac:dyDescent="0.3">
      <c r="B185">
        <v>177.5</v>
      </c>
      <c r="C185" s="5">
        <v>4.4200000000000003E-2</v>
      </c>
      <c r="D185" s="4">
        <v>0.18119999999999997</v>
      </c>
      <c r="E185" s="4">
        <v>1.000200003443336</v>
      </c>
      <c r="F185" s="4">
        <v>1</v>
      </c>
      <c r="G185" s="4">
        <v>1.0000000000000002</v>
      </c>
      <c r="H185" s="4">
        <v>0.99860000000000049</v>
      </c>
      <c r="I185" s="4">
        <v>1.0012000000000001</v>
      </c>
      <c r="O185" s="4">
        <v>0.99979999999999991</v>
      </c>
      <c r="P185" s="4">
        <v>0.99999999999999978</v>
      </c>
      <c r="Q185" s="4">
        <v>0.99419999999999942</v>
      </c>
      <c r="S185" s="4">
        <v>0.99999999999999989</v>
      </c>
      <c r="T185" s="4">
        <v>0.98040000000000005</v>
      </c>
      <c r="U185" s="14"/>
      <c r="V185" s="4">
        <v>0.99999999999999967</v>
      </c>
      <c r="W185" s="4">
        <v>0.99779999999999991</v>
      </c>
      <c r="X185" s="14"/>
      <c r="Y185" s="4">
        <v>1</v>
      </c>
      <c r="Z185" s="4">
        <v>0.99620000000000042</v>
      </c>
      <c r="AA185" s="14"/>
      <c r="AB185" s="4">
        <v>0.99999999999999978</v>
      </c>
      <c r="AC185" s="4">
        <v>0.99920000000000031</v>
      </c>
      <c r="AD185" s="14"/>
      <c r="AE185" s="4">
        <v>1</v>
      </c>
      <c r="AF185" s="4"/>
      <c r="AG185" s="4">
        <v>0.98540000000000016</v>
      </c>
      <c r="AH185" s="4">
        <v>1</v>
      </c>
      <c r="AI185" s="4"/>
      <c r="AJ185" s="4">
        <v>0.98920000000000063</v>
      </c>
      <c r="AK185" s="4">
        <v>1</v>
      </c>
      <c r="AL185" s="4">
        <v>0.99719999999999964</v>
      </c>
      <c r="AM185" s="4"/>
      <c r="AN185" s="4">
        <v>0.9975999999999996</v>
      </c>
      <c r="AO185" s="4"/>
      <c r="AP185" s="4"/>
      <c r="AQ185" s="4">
        <v>0.99759999999999949</v>
      </c>
      <c r="AR185" s="4"/>
      <c r="AS185" s="4">
        <v>0.99999999999999911</v>
      </c>
      <c r="AT185" s="4">
        <v>0.77720000000000022</v>
      </c>
      <c r="AU185" s="4">
        <v>0.99999999999999978</v>
      </c>
      <c r="AV185" s="4">
        <v>0.99060000000000048</v>
      </c>
      <c r="AW185" s="4"/>
      <c r="AX185" s="4">
        <v>1.0000000000000002</v>
      </c>
      <c r="AY185" s="4">
        <v>1.0014000000000003</v>
      </c>
      <c r="AZ185" s="4"/>
      <c r="BA185" s="4">
        <v>0.9992000000000002</v>
      </c>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row>
    <row r="186" spans="2:192" x14ac:dyDescent="0.3">
      <c r="B186">
        <v>178.5</v>
      </c>
      <c r="C186" s="5">
        <v>4.7200000000000006E-2</v>
      </c>
      <c r="D186" s="4">
        <v>0.18419999999999997</v>
      </c>
      <c r="E186" s="4">
        <v>1.0002000034695075</v>
      </c>
      <c r="F186" s="4">
        <v>1</v>
      </c>
      <c r="G186" s="4">
        <v>1.0000000000000002</v>
      </c>
      <c r="H186" s="4">
        <v>0.99860000000000049</v>
      </c>
      <c r="I186" s="4">
        <v>1.0012000000000001</v>
      </c>
      <c r="O186" s="4">
        <v>0.99979999999999991</v>
      </c>
      <c r="P186" s="4">
        <v>0.99999999999999978</v>
      </c>
      <c r="Q186" s="4">
        <v>0.99419999999999942</v>
      </c>
      <c r="S186" s="4">
        <v>0.99999999999999989</v>
      </c>
      <c r="T186" s="4">
        <v>0.98060000000000003</v>
      </c>
      <c r="U186" s="14"/>
      <c r="V186" s="4">
        <v>0.99999999999999967</v>
      </c>
      <c r="W186" s="4">
        <v>0.99799999999999989</v>
      </c>
      <c r="X186" s="14"/>
      <c r="Y186" s="4">
        <v>1</v>
      </c>
      <c r="Z186" s="4">
        <v>0.99620000000000042</v>
      </c>
      <c r="AA186" s="14"/>
      <c r="AB186" s="4">
        <v>0.99999999999999978</v>
      </c>
      <c r="AC186" s="4">
        <v>0.99940000000000029</v>
      </c>
      <c r="AD186" s="14"/>
      <c r="AE186" s="4">
        <v>1</v>
      </c>
      <c r="AF186" s="4"/>
      <c r="AG186" s="4">
        <v>0.98640000000000017</v>
      </c>
      <c r="AH186" s="4">
        <v>1</v>
      </c>
      <c r="AI186" s="4"/>
      <c r="AJ186" s="4">
        <v>0.98960000000000059</v>
      </c>
      <c r="AK186" s="4">
        <v>1</v>
      </c>
      <c r="AL186" s="4">
        <v>0.99719999999999964</v>
      </c>
      <c r="AM186" s="4"/>
      <c r="AN186" s="4">
        <v>0.9975999999999996</v>
      </c>
      <c r="AO186" s="4"/>
      <c r="AP186" s="4"/>
      <c r="AQ186" s="4">
        <v>0.99759999999999949</v>
      </c>
      <c r="AR186" s="4"/>
      <c r="AS186" s="4">
        <v>0.99999999999999911</v>
      </c>
      <c r="AT186" s="4">
        <v>0.7794000000000002</v>
      </c>
      <c r="AU186" s="4">
        <v>0.99999999999999978</v>
      </c>
      <c r="AV186" s="4">
        <v>0.99080000000000046</v>
      </c>
      <c r="AW186" s="4"/>
      <c r="AX186" s="4">
        <v>1.0000000000000002</v>
      </c>
      <c r="AY186" s="4">
        <v>1.0014000000000003</v>
      </c>
      <c r="AZ186" s="4"/>
      <c r="BA186" s="4">
        <v>0.9992000000000002</v>
      </c>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row>
    <row r="187" spans="2:192" x14ac:dyDescent="0.3">
      <c r="B187">
        <v>179.5</v>
      </c>
      <c r="C187" s="5">
        <v>4.9200000000000008E-2</v>
      </c>
      <c r="D187" s="4">
        <v>0.18759999999999999</v>
      </c>
      <c r="E187" s="4">
        <v>1.0002000034956791</v>
      </c>
      <c r="F187" s="4">
        <v>1</v>
      </c>
      <c r="G187" s="4">
        <v>1.0000000000000002</v>
      </c>
      <c r="H187" s="4">
        <v>0.99860000000000049</v>
      </c>
      <c r="I187" s="4">
        <v>1.0012000000000001</v>
      </c>
      <c r="O187" s="4">
        <v>0.99979999999999991</v>
      </c>
      <c r="P187" s="4">
        <v>0.99999999999999978</v>
      </c>
      <c r="Q187" s="4">
        <v>0.99419999999999942</v>
      </c>
      <c r="S187" s="4">
        <v>0.99999999999999989</v>
      </c>
      <c r="T187" s="4">
        <v>0.98080000000000001</v>
      </c>
      <c r="U187" s="14"/>
      <c r="V187" s="4">
        <v>0.99999999999999967</v>
      </c>
      <c r="W187" s="4">
        <v>0.99819999999999987</v>
      </c>
      <c r="X187" s="14"/>
      <c r="Y187" s="4">
        <v>1</v>
      </c>
      <c r="Z187" s="4">
        <v>0.99620000000000042</v>
      </c>
      <c r="AA187" s="14"/>
      <c r="AB187" s="4">
        <v>0.99999999999999978</v>
      </c>
      <c r="AC187" s="4">
        <v>0.99940000000000029</v>
      </c>
      <c r="AD187" s="14"/>
      <c r="AE187" s="4">
        <v>1</v>
      </c>
      <c r="AF187" s="4"/>
      <c r="AG187" s="4">
        <v>0.98720000000000019</v>
      </c>
      <c r="AH187" s="4">
        <v>1</v>
      </c>
      <c r="AI187" s="4"/>
      <c r="AJ187" s="4">
        <v>0.99020000000000064</v>
      </c>
      <c r="AK187" s="4">
        <v>1</v>
      </c>
      <c r="AL187" s="4">
        <v>0.99719999999999964</v>
      </c>
      <c r="AM187" s="4"/>
      <c r="AN187" s="4">
        <v>0.9975999999999996</v>
      </c>
      <c r="AO187" s="4"/>
      <c r="AP187" s="4"/>
      <c r="AQ187" s="4">
        <v>0.99759999999999949</v>
      </c>
      <c r="AR187" s="4"/>
      <c r="AS187" s="4">
        <v>0.99999999999999911</v>
      </c>
      <c r="AT187" s="4">
        <v>0.78340000000000021</v>
      </c>
      <c r="AU187" s="4">
        <v>0.99999999999999978</v>
      </c>
      <c r="AV187" s="4">
        <v>0.9914000000000005</v>
      </c>
      <c r="AW187" s="4"/>
      <c r="AX187" s="4">
        <v>1.0000000000000002</v>
      </c>
      <c r="AY187" s="4">
        <v>1.0014000000000003</v>
      </c>
      <c r="AZ187" s="4"/>
      <c r="BA187" s="4">
        <v>0.9992000000000002</v>
      </c>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row>
    <row r="188" spans="2:192" x14ac:dyDescent="0.3">
      <c r="B188">
        <v>180.5</v>
      </c>
      <c r="C188" s="5">
        <v>5.0400000000000007E-2</v>
      </c>
      <c r="D188" s="4">
        <v>0.1928</v>
      </c>
      <c r="E188" s="4">
        <v>1.0002000035218506</v>
      </c>
      <c r="F188" s="4">
        <v>1</v>
      </c>
      <c r="G188" s="4">
        <v>1.0000000000000002</v>
      </c>
      <c r="H188" s="4">
        <v>0.99860000000000049</v>
      </c>
      <c r="I188" s="4">
        <v>1.0012000000000001</v>
      </c>
      <c r="O188" s="4">
        <v>0.99979999999999991</v>
      </c>
      <c r="P188" s="4">
        <v>0.99999999999999978</v>
      </c>
      <c r="Q188" s="4">
        <v>0.99419999999999942</v>
      </c>
      <c r="S188" s="4">
        <v>0.99999999999999989</v>
      </c>
      <c r="T188" s="4">
        <v>0.98119999999999996</v>
      </c>
      <c r="U188" s="14"/>
      <c r="V188" s="4">
        <v>0.99999999999999967</v>
      </c>
      <c r="W188" s="4">
        <v>0.99819999999999987</v>
      </c>
      <c r="X188" s="14"/>
      <c r="Y188" s="4">
        <v>1</v>
      </c>
      <c r="Z188" s="4">
        <v>0.9964000000000004</v>
      </c>
      <c r="AA188" s="14"/>
      <c r="AB188" s="4">
        <v>0.99999999999999978</v>
      </c>
      <c r="AC188" s="4">
        <v>0.99940000000000029</v>
      </c>
      <c r="AD188" s="14"/>
      <c r="AE188" s="4">
        <v>1</v>
      </c>
      <c r="AF188" s="4"/>
      <c r="AG188" s="4">
        <v>0.98780000000000023</v>
      </c>
      <c r="AH188" s="4">
        <v>1</v>
      </c>
      <c r="AI188" s="4"/>
      <c r="AJ188" s="4">
        <v>0.99060000000000059</v>
      </c>
      <c r="AK188" s="4">
        <v>1</v>
      </c>
      <c r="AL188" s="4">
        <v>0.99719999999999964</v>
      </c>
      <c r="AM188" s="4"/>
      <c r="AN188" s="4">
        <v>0.9975999999999996</v>
      </c>
      <c r="AO188" s="4"/>
      <c r="AP188" s="4"/>
      <c r="AQ188" s="4">
        <v>0.99759999999999949</v>
      </c>
      <c r="AR188" s="4"/>
      <c r="AS188" s="4">
        <v>0.99999999999999911</v>
      </c>
      <c r="AT188" s="4">
        <v>0.78680000000000017</v>
      </c>
      <c r="AU188" s="4">
        <v>0.99999999999999978</v>
      </c>
      <c r="AV188" s="4">
        <v>0.99180000000000046</v>
      </c>
      <c r="AW188" s="4"/>
      <c r="AX188" s="4">
        <v>1.0000000000000002</v>
      </c>
      <c r="AY188" s="4">
        <v>1.0014000000000003</v>
      </c>
      <c r="AZ188" s="4"/>
      <c r="BA188" s="4">
        <v>0.9992000000000002</v>
      </c>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row>
    <row r="189" spans="2:192" x14ac:dyDescent="0.3">
      <c r="B189">
        <v>181.5</v>
      </c>
      <c r="C189" s="5">
        <v>5.1200000000000009E-2</v>
      </c>
      <c r="D189" s="4">
        <v>0.1978</v>
      </c>
      <c r="E189" s="4">
        <v>1.0002000035480221</v>
      </c>
      <c r="F189" s="4">
        <v>1</v>
      </c>
      <c r="G189" s="4">
        <v>1.0000000000000002</v>
      </c>
      <c r="H189" s="4">
        <v>0.99880000000000047</v>
      </c>
      <c r="I189" s="4">
        <v>1.0014000000000001</v>
      </c>
      <c r="O189" s="4">
        <v>0.99979999999999991</v>
      </c>
      <c r="P189" s="4">
        <v>0.99999999999999978</v>
      </c>
      <c r="Q189" s="4">
        <v>0.99419999999999942</v>
      </c>
      <c r="S189" s="4">
        <v>0.99999999999999989</v>
      </c>
      <c r="T189" s="4">
        <v>0.98159999999999992</v>
      </c>
      <c r="U189" s="14"/>
      <c r="V189" s="4">
        <v>0.99999999999999967</v>
      </c>
      <c r="W189" s="4">
        <v>0.99839999999999984</v>
      </c>
      <c r="X189" s="14"/>
      <c r="Y189" s="4">
        <v>1</v>
      </c>
      <c r="Z189" s="4">
        <v>0.9964000000000004</v>
      </c>
      <c r="AA189" s="14"/>
      <c r="AB189" s="4">
        <v>0.99999999999999978</v>
      </c>
      <c r="AC189" s="4">
        <v>0.99940000000000029</v>
      </c>
      <c r="AD189" s="14"/>
      <c r="AE189" s="4">
        <v>1</v>
      </c>
      <c r="AF189" s="4"/>
      <c r="AG189" s="4">
        <v>0.98840000000000028</v>
      </c>
      <c r="AH189" s="4">
        <v>1</v>
      </c>
      <c r="AI189" s="4"/>
      <c r="AJ189" s="4">
        <v>0.99100000000000055</v>
      </c>
      <c r="AK189" s="4">
        <v>1</v>
      </c>
      <c r="AL189" s="4">
        <v>0.99719999999999964</v>
      </c>
      <c r="AM189" s="4"/>
      <c r="AN189" s="4">
        <v>0.9975999999999996</v>
      </c>
      <c r="AO189" s="4"/>
      <c r="AP189" s="4"/>
      <c r="AQ189" s="4">
        <v>0.99759999999999949</v>
      </c>
      <c r="AR189" s="4"/>
      <c r="AS189" s="4">
        <v>0.99999999999999911</v>
      </c>
      <c r="AT189" s="4">
        <v>0.78920000000000012</v>
      </c>
      <c r="AU189" s="4">
        <v>0.99999999999999978</v>
      </c>
      <c r="AV189" s="4">
        <v>0.99200000000000044</v>
      </c>
      <c r="AW189" s="4"/>
      <c r="AX189" s="4">
        <v>1.0000000000000002</v>
      </c>
      <c r="AY189" s="4">
        <v>1.0014000000000003</v>
      </c>
      <c r="AZ189" s="4"/>
      <c r="BA189" s="4">
        <v>0.9992000000000002</v>
      </c>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row>
    <row r="190" spans="2:192" x14ac:dyDescent="0.3">
      <c r="B190">
        <v>182.5</v>
      </c>
      <c r="C190" s="5">
        <v>5.3200000000000011E-2</v>
      </c>
      <c r="D190" s="4">
        <v>0.20300000000000001</v>
      </c>
      <c r="E190" s="4">
        <v>1.0002000035741936</v>
      </c>
      <c r="F190" s="4">
        <v>1</v>
      </c>
      <c r="G190" s="4">
        <v>1.0000000000000002</v>
      </c>
      <c r="H190" s="4">
        <v>0.99900000000000044</v>
      </c>
      <c r="I190" s="4">
        <v>1.0016</v>
      </c>
      <c r="O190" s="4">
        <v>0.99979999999999991</v>
      </c>
      <c r="P190" s="4">
        <v>0.99999999999999978</v>
      </c>
      <c r="Q190" s="4">
        <v>0.99419999999999942</v>
      </c>
      <c r="S190" s="4">
        <v>0.99999999999999989</v>
      </c>
      <c r="T190" s="4">
        <v>0.98219999999999996</v>
      </c>
      <c r="U190" s="14"/>
      <c r="V190" s="4">
        <v>0.99999999999999967</v>
      </c>
      <c r="W190" s="4">
        <v>0.99839999999999984</v>
      </c>
      <c r="X190" s="14"/>
      <c r="Y190" s="4">
        <v>1</v>
      </c>
      <c r="Z190" s="4">
        <v>0.99660000000000037</v>
      </c>
      <c r="AA190" s="14"/>
      <c r="AB190" s="4">
        <v>0.99999999999999978</v>
      </c>
      <c r="AC190" s="4">
        <v>0.99940000000000029</v>
      </c>
      <c r="AD190" s="14"/>
      <c r="AE190" s="4">
        <v>1</v>
      </c>
      <c r="AF190" s="4"/>
      <c r="AG190" s="4">
        <v>0.98880000000000023</v>
      </c>
      <c r="AH190" s="4">
        <v>1</v>
      </c>
      <c r="AI190" s="4"/>
      <c r="AJ190" s="4">
        <v>0.99100000000000055</v>
      </c>
      <c r="AK190" s="4">
        <v>1</v>
      </c>
      <c r="AL190" s="4">
        <v>0.99719999999999964</v>
      </c>
      <c r="AM190" s="4"/>
      <c r="AN190" s="4">
        <v>0.9975999999999996</v>
      </c>
      <c r="AO190" s="4"/>
      <c r="AP190" s="4"/>
      <c r="AQ190" s="4">
        <v>0.99759999999999949</v>
      </c>
      <c r="AR190" s="4"/>
      <c r="AS190" s="4">
        <v>0.99999999999999911</v>
      </c>
      <c r="AT190" s="4">
        <v>0.7914000000000001</v>
      </c>
      <c r="AU190" s="4">
        <v>0.99999999999999978</v>
      </c>
      <c r="AV190" s="4">
        <v>0.99280000000000046</v>
      </c>
      <c r="AW190" s="4"/>
      <c r="AX190" s="4">
        <v>1.0000000000000002</v>
      </c>
      <c r="AY190" s="4">
        <v>1.0014000000000003</v>
      </c>
      <c r="AZ190" s="4"/>
      <c r="BA190" s="4">
        <v>0.9992000000000002</v>
      </c>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row>
    <row r="191" spans="2:192" x14ac:dyDescent="0.3">
      <c r="B191">
        <v>183.5</v>
      </c>
      <c r="C191" s="5">
        <v>5.4000000000000013E-2</v>
      </c>
      <c r="D191" s="4">
        <v>0.20720000000000002</v>
      </c>
      <c r="E191" s="4">
        <v>1.0002000036003651</v>
      </c>
      <c r="F191" s="4">
        <v>1</v>
      </c>
      <c r="G191" s="4">
        <v>1.0000000000000002</v>
      </c>
      <c r="H191" s="4">
        <v>0.99920000000000042</v>
      </c>
      <c r="I191" s="4">
        <v>1.0018</v>
      </c>
      <c r="O191" s="4">
        <v>0.99979999999999991</v>
      </c>
      <c r="P191" s="4">
        <v>0.99999999999999978</v>
      </c>
      <c r="Q191" s="4">
        <v>0.99419999999999942</v>
      </c>
      <c r="S191" s="4">
        <v>0.99999999999999989</v>
      </c>
      <c r="T191" s="4">
        <v>0.98299999999999998</v>
      </c>
      <c r="U191" s="14"/>
      <c r="V191" s="4">
        <v>0.99999999999999967</v>
      </c>
      <c r="W191" s="4">
        <v>0.99839999999999984</v>
      </c>
      <c r="X191" s="14"/>
      <c r="Y191" s="4">
        <v>1</v>
      </c>
      <c r="Z191" s="4">
        <v>0.99660000000000037</v>
      </c>
      <c r="AA191" s="14"/>
      <c r="AB191" s="4">
        <v>0.99999999999999978</v>
      </c>
      <c r="AC191" s="4">
        <v>0.99940000000000029</v>
      </c>
      <c r="AD191" s="14"/>
      <c r="AE191" s="4">
        <v>1</v>
      </c>
      <c r="AF191" s="4"/>
      <c r="AG191" s="4">
        <v>0.98880000000000023</v>
      </c>
      <c r="AH191" s="4">
        <v>1</v>
      </c>
      <c r="AI191" s="4"/>
      <c r="AJ191" s="4">
        <v>0.99120000000000053</v>
      </c>
      <c r="AK191" s="4">
        <v>1</v>
      </c>
      <c r="AL191" s="4">
        <v>0.99719999999999964</v>
      </c>
      <c r="AM191" s="4"/>
      <c r="AN191" s="4">
        <v>0.9975999999999996</v>
      </c>
      <c r="AO191" s="4"/>
      <c r="AP191" s="4"/>
      <c r="AQ191" s="4">
        <v>0.99759999999999949</v>
      </c>
      <c r="AR191" s="4"/>
      <c r="AS191" s="4">
        <v>0.99999999999999911</v>
      </c>
      <c r="AT191" s="4">
        <v>0.79360000000000008</v>
      </c>
      <c r="AU191" s="4">
        <v>0.99999999999999978</v>
      </c>
      <c r="AV191" s="4">
        <v>0.9934000000000005</v>
      </c>
      <c r="AW191" s="4"/>
      <c r="AX191" s="4">
        <v>1.0000000000000002</v>
      </c>
      <c r="AY191" s="4">
        <v>1.0014000000000003</v>
      </c>
      <c r="AZ191" s="4"/>
      <c r="BA191" s="4">
        <v>0.9992000000000002</v>
      </c>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row>
    <row r="192" spans="2:192" x14ac:dyDescent="0.3">
      <c r="B192">
        <v>184.5</v>
      </c>
      <c r="C192" s="5">
        <v>5.6000000000000015E-2</v>
      </c>
      <c r="D192" s="4">
        <v>0.21040000000000003</v>
      </c>
      <c r="E192" s="4">
        <v>1.0002000036265366</v>
      </c>
      <c r="F192" s="4">
        <v>1</v>
      </c>
      <c r="G192" s="4">
        <v>1.0000000000000002</v>
      </c>
      <c r="H192" s="4">
        <v>0.99920000000000042</v>
      </c>
      <c r="I192" s="4">
        <v>1.0018</v>
      </c>
      <c r="O192" s="4">
        <v>0.99979999999999991</v>
      </c>
      <c r="P192" s="4">
        <v>0.99999999999999978</v>
      </c>
      <c r="Q192" s="4">
        <v>0.99419999999999942</v>
      </c>
      <c r="S192" s="4">
        <v>0.99999999999999989</v>
      </c>
      <c r="T192" s="4">
        <v>0.98460000000000003</v>
      </c>
      <c r="U192" s="14"/>
      <c r="V192" s="4">
        <v>0.99999999999999967</v>
      </c>
      <c r="W192" s="4">
        <v>0.9987999999999998</v>
      </c>
      <c r="X192" s="14"/>
      <c r="Y192" s="4">
        <v>1</v>
      </c>
      <c r="Z192" s="4">
        <v>0.99660000000000037</v>
      </c>
      <c r="AA192" s="14"/>
      <c r="AB192" s="4">
        <v>0.99999999999999978</v>
      </c>
      <c r="AC192" s="4">
        <v>0.99960000000000027</v>
      </c>
      <c r="AD192" s="14"/>
      <c r="AE192" s="4">
        <v>1</v>
      </c>
      <c r="AF192" s="4"/>
      <c r="AG192" s="4">
        <v>0.98940000000000028</v>
      </c>
      <c r="AH192" s="4">
        <v>1</v>
      </c>
      <c r="AI192" s="4"/>
      <c r="AJ192" s="4">
        <v>0.99180000000000057</v>
      </c>
      <c r="AK192" s="4">
        <v>1</v>
      </c>
      <c r="AL192" s="4">
        <v>0.99719999999999964</v>
      </c>
      <c r="AM192" s="4"/>
      <c r="AN192" s="4">
        <v>0.9975999999999996</v>
      </c>
      <c r="AO192" s="4"/>
      <c r="AP192" s="4"/>
      <c r="AQ192" s="4">
        <v>0.99759999999999949</v>
      </c>
      <c r="AR192" s="4"/>
      <c r="AS192" s="4">
        <v>0.99999999999999911</v>
      </c>
      <c r="AT192" s="4">
        <v>0.79720000000000013</v>
      </c>
      <c r="AU192" s="4">
        <v>0.99999999999999978</v>
      </c>
      <c r="AV192" s="4">
        <v>0.99360000000000048</v>
      </c>
      <c r="AW192" s="4"/>
      <c r="AX192" s="4">
        <v>1.0000000000000002</v>
      </c>
      <c r="AY192" s="4">
        <v>1.0014000000000003</v>
      </c>
      <c r="AZ192" s="4"/>
      <c r="BA192" s="4">
        <v>0.9992000000000002</v>
      </c>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row>
    <row r="193" spans="2:192" x14ac:dyDescent="0.3">
      <c r="B193">
        <v>185.5</v>
      </c>
      <c r="C193" s="5">
        <v>5.8000000000000017E-2</v>
      </c>
      <c r="D193" s="4">
        <v>0.21300000000000002</v>
      </c>
      <c r="E193" s="4">
        <v>1.0002000036527081</v>
      </c>
      <c r="F193" s="4">
        <v>1</v>
      </c>
      <c r="G193" s="4">
        <v>1.0000000000000002</v>
      </c>
      <c r="H193" s="4">
        <v>0.99920000000000042</v>
      </c>
      <c r="I193" s="4">
        <v>1.0018</v>
      </c>
      <c r="O193" s="4">
        <v>0.99979999999999991</v>
      </c>
      <c r="P193" s="4">
        <v>0.99999999999999978</v>
      </c>
      <c r="Q193" s="4">
        <v>0.99419999999999942</v>
      </c>
      <c r="S193" s="4">
        <v>0.99999999999999989</v>
      </c>
      <c r="T193" s="4">
        <v>0.98520000000000008</v>
      </c>
      <c r="U193" s="14"/>
      <c r="V193" s="4">
        <v>0.99999999999999967</v>
      </c>
      <c r="W193" s="4">
        <v>0.9987999999999998</v>
      </c>
      <c r="X193" s="14"/>
      <c r="Y193" s="4">
        <v>1</v>
      </c>
      <c r="Z193" s="4">
        <v>0.99660000000000037</v>
      </c>
      <c r="AA193" s="14"/>
      <c r="AB193" s="4">
        <v>0.99999999999999978</v>
      </c>
      <c r="AC193" s="4">
        <v>0.99960000000000027</v>
      </c>
      <c r="AD193" s="14"/>
      <c r="AE193" s="4">
        <v>1</v>
      </c>
      <c r="AF193" s="4"/>
      <c r="AG193" s="4">
        <v>0.99000000000000032</v>
      </c>
      <c r="AH193" s="4">
        <v>1</v>
      </c>
      <c r="AI193" s="4"/>
      <c r="AJ193" s="4">
        <v>0.99200000000000055</v>
      </c>
      <c r="AK193" s="4">
        <v>1</v>
      </c>
      <c r="AL193" s="4">
        <v>0.99719999999999964</v>
      </c>
      <c r="AM193" s="4"/>
      <c r="AN193" s="4">
        <v>0.9975999999999996</v>
      </c>
      <c r="AO193" s="4"/>
      <c r="AP193" s="4"/>
      <c r="AQ193" s="4">
        <v>0.99759999999999949</v>
      </c>
      <c r="AR193" s="4"/>
      <c r="AS193" s="4">
        <v>0.99999999999999911</v>
      </c>
      <c r="AT193" s="4">
        <v>0.79980000000000018</v>
      </c>
      <c r="AU193" s="4">
        <v>0.99999999999999978</v>
      </c>
      <c r="AV193" s="4">
        <v>0.99420000000000053</v>
      </c>
      <c r="AW193" s="4"/>
      <c r="AX193" s="4">
        <v>1.0000000000000002</v>
      </c>
      <c r="AY193" s="4">
        <v>1.0014000000000003</v>
      </c>
      <c r="AZ193" s="4"/>
      <c r="BA193" s="4">
        <v>0.9992000000000002</v>
      </c>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row>
    <row r="194" spans="2:192" x14ac:dyDescent="0.3">
      <c r="B194">
        <v>186.5</v>
      </c>
      <c r="C194" s="5">
        <v>5.9200000000000016E-2</v>
      </c>
      <c r="D194" s="4">
        <v>0.21740000000000001</v>
      </c>
      <c r="E194" s="4">
        <v>1.0002000036788796</v>
      </c>
      <c r="F194" s="4">
        <v>1</v>
      </c>
      <c r="G194" s="4">
        <v>1.0000000000000002</v>
      </c>
      <c r="H194" s="4">
        <v>0.99920000000000042</v>
      </c>
      <c r="I194" s="4">
        <v>1.0018</v>
      </c>
      <c r="O194" s="4">
        <v>0.99979999999999991</v>
      </c>
      <c r="P194" s="4">
        <v>0.99999999999999978</v>
      </c>
      <c r="Q194" s="4">
        <v>0.99419999999999942</v>
      </c>
      <c r="S194" s="4">
        <v>0.99999999999999989</v>
      </c>
      <c r="T194" s="4">
        <v>0.9860000000000001</v>
      </c>
      <c r="U194" s="14"/>
      <c r="V194" s="4">
        <v>0.99999999999999967</v>
      </c>
      <c r="W194" s="4">
        <v>0.9987999999999998</v>
      </c>
      <c r="X194" s="14"/>
      <c r="Y194" s="4">
        <v>1</v>
      </c>
      <c r="Z194" s="4">
        <v>0.99680000000000035</v>
      </c>
      <c r="AA194" s="14"/>
      <c r="AB194" s="4">
        <v>0.99999999999999978</v>
      </c>
      <c r="AC194" s="4">
        <v>0.99960000000000027</v>
      </c>
      <c r="AD194" s="14"/>
      <c r="AE194" s="4">
        <v>1</v>
      </c>
      <c r="AF194" s="4"/>
      <c r="AG194" s="4">
        <v>0.9902000000000003</v>
      </c>
      <c r="AH194" s="4">
        <v>1</v>
      </c>
      <c r="AI194" s="4"/>
      <c r="AJ194" s="4">
        <v>0.99220000000000053</v>
      </c>
      <c r="AK194" s="4">
        <v>1</v>
      </c>
      <c r="AL194" s="4">
        <v>0.99719999999999964</v>
      </c>
      <c r="AM194" s="4"/>
      <c r="AN194" s="4">
        <v>0.9975999999999996</v>
      </c>
      <c r="AO194" s="4"/>
      <c r="AP194" s="4"/>
      <c r="AQ194" s="4">
        <v>0.99759999999999949</v>
      </c>
      <c r="AR194" s="4"/>
      <c r="AS194" s="4">
        <v>0.99999999999999911</v>
      </c>
      <c r="AT194" s="4">
        <v>0.80220000000000014</v>
      </c>
      <c r="AU194" s="4">
        <v>0.99999999999999978</v>
      </c>
      <c r="AV194" s="4">
        <v>0.99440000000000051</v>
      </c>
      <c r="AW194" s="4"/>
      <c r="AX194" s="4">
        <v>1.0000000000000002</v>
      </c>
      <c r="AY194" s="4">
        <v>1.0014000000000003</v>
      </c>
      <c r="AZ194" s="4"/>
      <c r="BA194" s="4">
        <v>0.9992000000000002</v>
      </c>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row>
    <row r="195" spans="2:192" x14ac:dyDescent="0.3">
      <c r="B195">
        <v>187.5</v>
      </c>
      <c r="C195" s="5">
        <v>6.2200000000000019E-2</v>
      </c>
      <c r="D195" s="4">
        <v>0.22420000000000001</v>
      </c>
      <c r="E195" s="4">
        <v>1.0002000037050511</v>
      </c>
      <c r="F195" s="4">
        <v>1</v>
      </c>
      <c r="G195" s="4">
        <v>1.0000000000000002</v>
      </c>
      <c r="H195" s="4">
        <v>0.99920000000000042</v>
      </c>
      <c r="I195" s="4">
        <v>1.0018</v>
      </c>
      <c r="O195" s="4">
        <v>0.99979999999999991</v>
      </c>
      <c r="P195" s="4">
        <v>0.99999999999999978</v>
      </c>
      <c r="Q195" s="4">
        <v>0.99419999999999942</v>
      </c>
      <c r="S195" s="4">
        <v>0.99999999999999989</v>
      </c>
      <c r="T195" s="4">
        <v>0.98740000000000006</v>
      </c>
      <c r="U195" s="14"/>
      <c r="V195" s="4">
        <v>0.99999999999999967</v>
      </c>
      <c r="W195" s="4">
        <v>0.9987999999999998</v>
      </c>
      <c r="X195" s="14"/>
      <c r="Y195" s="4">
        <v>1</v>
      </c>
      <c r="Z195" s="4">
        <v>0.99720000000000031</v>
      </c>
      <c r="AA195" s="14"/>
      <c r="AB195" s="4">
        <v>0.99999999999999978</v>
      </c>
      <c r="AC195" s="4">
        <v>0.99960000000000027</v>
      </c>
      <c r="AD195" s="14"/>
      <c r="AE195" s="4">
        <v>1</v>
      </c>
      <c r="AF195" s="4"/>
      <c r="AG195" s="4">
        <v>0.99040000000000028</v>
      </c>
      <c r="AH195" s="4">
        <v>1</v>
      </c>
      <c r="AI195" s="4"/>
      <c r="AJ195" s="4">
        <v>0.9924000000000005</v>
      </c>
      <c r="AK195" s="4">
        <v>1</v>
      </c>
      <c r="AL195" s="4">
        <v>0.99719999999999964</v>
      </c>
      <c r="AM195" s="4"/>
      <c r="AN195" s="4">
        <v>0.9975999999999996</v>
      </c>
      <c r="AO195" s="4"/>
      <c r="AP195" s="4"/>
      <c r="AQ195" s="4">
        <v>0.99759999999999949</v>
      </c>
      <c r="AR195" s="4"/>
      <c r="AS195" s="4">
        <v>0.99999999999999911</v>
      </c>
      <c r="AT195" s="4">
        <v>0.80440000000000011</v>
      </c>
      <c r="AU195" s="4">
        <v>0.99999999999999978</v>
      </c>
      <c r="AV195" s="4">
        <v>0.99440000000000051</v>
      </c>
      <c r="AW195" s="4"/>
      <c r="AX195" s="4">
        <v>1.0000000000000002</v>
      </c>
      <c r="AY195" s="4">
        <v>1.0014000000000003</v>
      </c>
      <c r="AZ195" s="4"/>
      <c r="BA195" s="4">
        <v>0.9992000000000002</v>
      </c>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row>
    <row r="196" spans="2:192" x14ac:dyDescent="0.3">
      <c r="B196">
        <v>188.5</v>
      </c>
      <c r="C196" s="5">
        <v>6.4400000000000013E-2</v>
      </c>
      <c r="D196" s="4">
        <v>0.22840000000000002</v>
      </c>
      <c r="E196" s="4">
        <v>1.0002000037312226</v>
      </c>
      <c r="F196" s="4">
        <v>1</v>
      </c>
      <c r="G196" s="4">
        <v>1.0000000000000002</v>
      </c>
      <c r="H196" s="4">
        <v>0.99920000000000042</v>
      </c>
      <c r="I196" s="4">
        <v>1.0018</v>
      </c>
      <c r="O196" s="4">
        <v>0.99979999999999991</v>
      </c>
      <c r="P196" s="4">
        <v>0.99999999999999978</v>
      </c>
      <c r="Q196" s="4">
        <v>0.99419999999999942</v>
      </c>
      <c r="S196" s="4">
        <v>0.99999999999999989</v>
      </c>
      <c r="T196" s="4">
        <v>0.98840000000000006</v>
      </c>
      <c r="U196" s="14"/>
      <c r="V196" s="4">
        <v>0.99999999999999967</v>
      </c>
      <c r="W196" s="4">
        <v>0.99899999999999978</v>
      </c>
      <c r="X196" s="14"/>
      <c r="Y196" s="4">
        <v>1</v>
      </c>
      <c r="Z196" s="4">
        <v>0.99720000000000031</v>
      </c>
      <c r="AA196" s="14"/>
      <c r="AB196" s="4">
        <v>0.99999999999999978</v>
      </c>
      <c r="AC196" s="4">
        <v>0.99960000000000027</v>
      </c>
      <c r="AD196" s="14"/>
      <c r="AE196" s="4">
        <v>1</v>
      </c>
      <c r="AF196" s="4"/>
      <c r="AG196" s="4">
        <v>0.99080000000000024</v>
      </c>
      <c r="AH196" s="4">
        <v>1</v>
      </c>
      <c r="AI196" s="4"/>
      <c r="AJ196" s="4">
        <v>0.99260000000000048</v>
      </c>
      <c r="AK196" s="4">
        <v>1</v>
      </c>
      <c r="AL196" s="4">
        <v>0.99719999999999964</v>
      </c>
      <c r="AM196" s="4"/>
      <c r="AN196" s="4">
        <v>0.9975999999999996</v>
      </c>
      <c r="AO196" s="4"/>
      <c r="AP196" s="4"/>
      <c r="AQ196" s="4">
        <v>0.99759999999999949</v>
      </c>
      <c r="AR196" s="4"/>
      <c r="AS196" s="4">
        <v>0.99999999999999911</v>
      </c>
      <c r="AT196" s="4">
        <v>0.80740000000000012</v>
      </c>
      <c r="AU196" s="4">
        <v>0.99999999999999978</v>
      </c>
      <c r="AV196" s="4">
        <v>0.99480000000000046</v>
      </c>
      <c r="AW196" s="4"/>
      <c r="AX196" s="4">
        <v>1.0000000000000002</v>
      </c>
      <c r="AY196" s="4">
        <v>1.0014000000000003</v>
      </c>
      <c r="AZ196" s="4"/>
      <c r="BA196" s="4">
        <v>0.9992000000000002</v>
      </c>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row>
    <row r="197" spans="2:192" x14ac:dyDescent="0.3">
      <c r="B197">
        <v>189.5</v>
      </c>
      <c r="C197" s="5">
        <v>6.7800000000000013E-2</v>
      </c>
      <c r="D197" s="4">
        <v>0.23320000000000002</v>
      </c>
      <c r="E197" s="4">
        <v>1.0002000037573942</v>
      </c>
      <c r="F197" s="4">
        <v>1</v>
      </c>
      <c r="G197" s="4">
        <v>1.0000000000000002</v>
      </c>
      <c r="H197" s="4">
        <v>0.99920000000000042</v>
      </c>
      <c r="I197" s="4">
        <v>1.0018</v>
      </c>
      <c r="O197" s="4">
        <v>0.99979999999999991</v>
      </c>
      <c r="P197" s="4">
        <v>0.99999999999999978</v>
      </c>
      <c r="Q197" s="4">
        <v>0.99419999999999942</v>
      </c>
      <c r="S197" s="4">
        <v>0.99999999999999989</v>
      </c>
      <c r="T197" s="4">
        <v>0.98860000000000003</v>
      </c>
      <c r="U197" s="14"/>
      <c r="V197" s="4">
        <v>0.99999999999999967</v>
      </c>
      <c r="W197" s="4">
        <v>0.99899999999999978</v>
      </c>
      <c r="X197" s="14"/>
      <c r="Y197" s="4">
        <v>1</v>
      </c>
      <c r="Z197" s="4">
        <v>0.99720000000000031</v>
      </c>
      <c r="AA197" s="14"/>
      <c r="AB197" s="4">
        <v>0.99999999999999978</v>
      </c>
      <c r="AC197" s="4">
        <v>0.99960000000000027</v>
      </c>
      <c r="AD197" s="14"/>
      <c r="AE197" s="4">
        <v>1</v>
      </c>
      <c r="AF197" s="4"/>
      <c r="AG197" s="4">
        <v>0.99180000000000024</v>
      </c>
      <c r="AH197" s="4">
        <v>1</v>
      </c>
      <c r="AI197" s="4"/>
      <c r="AJ197" s="4">
        <v>0.99280000000000046</v>
      </c>
      <c r="AK197" s="4">
        <v>1</v>
      </c>
      <c r="AL197" s="4">
        <v>0.99719999999999964</v>
      </c>
      <c r="AM197" s="4"/>
      <c r="AN197" s="4">
        <v>0.9975999999999996</v>
      </c>
      <c r="AO197" s="4"/>
      <c r="AP197" s="4"/>
      <c r="AQ197" s="4">
        <v>0.99759999999999949</v>
      </c>
      <c r="AR197" s="4"/>
      <c r="AS197" s="4">
        <v>0.99999999999999911</v>
      </c>
      <c r="AT197" s="4">
        <v>0.8106000000000001</v>
      </c>
      <c r="AU197" s="4">
        <v>0.99999999999999978</v>
      </c>
      <c r="AV197" s="4">
        <v>0.99480000000000046</v>
      </c>
      <c r="AW197" s="4"/>
      <c r="AX197" s="4">
        <v>1.0000000000000002</v>
      </c>
      <c r="AY197" s="4">
        <v>1.0014000000000003</v>
      </c>
      <c r="AZ197" s="4"/>
      <c r="BA197" s="4">
        <v>0.9992000000000002</v>
      </c>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row>
    <row r="198" spans="2:192" x14ac:dyDescent="0.3">
      <c r="B198">
        <v>190.5</v>
      </c>
      <c r="C198" s="5">
        <v>6.8600000000000008E-2</v>
      </c>
      <c r="D198" s="4">
        <v>0.24040000000000003</v>
      </c>
      <c r="E198" s="4">
        <v>1.0002000037835657</v>
      </c>
      <c r="F198" s="4">
        <v>1</v>
      </c>
      <c r="G198" s="4">
        <v>1.0000000000000002</v>
      </c>
      <c r="H198" s="4">
        <v>0.9994000000000004</v>
      </c>
      <c r="I198" s="4">
        <v>1.002</v>
      </c>
      <c r="O198" s="4">
        <v>0.99979999999999991</v>
      </c>
      <c r="P198" s="4">
        <v>0.99999999999999978</v>
      </c>
      <c r="Q198" s="4">
        <v>0.99419999999999942</v>
      </c>
      <c r="S198" s="4">
        <v>0.99999999999999989</v>
      </c>
      <c r="T198" s="4">
        <v>0.98899999999999999</v>
      </c>
      <c r="U198" s="14"/>
      <c r="V198" s="4">
        <v>0.99999999999999967</v>
      </c>
      <c r="W198" s="4">
        <v>0.99919999999999976</v>
      </c>
      <c r="X198" s="14"/>
      <c r="Y198" s="4">
        <v>1</v>
      </c>
      <c r="Z198" s="4">
        <v>0.99740000000000029</v>
      </c>
      <c r="AA198" s="14"/>
      <c r="AB198" s="4">
        <v>0.99999999999999978</v>
      </c>
      <c r="AC198" s="4">
        <v>0.99960000000000027</v>
      </c>
      <c r="AD198" s="14"/>
      <c r="AE198" s="4">
        <v>1</v>
      </c>
      <c r="AF198" s="4"/>
      <c r="AG198" s="4">
        <v>0.99180000000000024</v>
      </c>
      <c r="AH198" s="4">
        <v>1</v>
      </c>
      <c r="AI198" s="4"/>
      <c r="AJ198" s="4">
        <v>0.9934000000000005</v>
      </c>
      <c r="AK198" s="4">
        <v>1</v>
      </c>
      <c r="AL198" s="4">
        <v>0.99719999999999964</v>
      </c>
      <c r="AM198" s="4"/>
      <c r="AN198" s="4">
        <v>0.9975999999999996</v>
      </c>
      <c r="AO198" s="4"/>
      <c r="AP198" s="4"/>
      <c r="AQ198" s="4">
        <v>0.99759999999999949</v>
      </c>
      <c r="AR198" s="4"/>
      <c r="AS198" s="4">
        <v>0.99999999999999911</v>
      </c>
      <c r="AT198" s="4">
        <v>0.81240000000000012</v>
      </c>
      <c r="AU198" s="4">
        <v>0.99999999999999978</v>
      </c>
      <c r="AV198" s="4">
        <v>0.99500000000000044</v>
      </c>
      <c r="AW198" s="4"/>
      <c r="AX198" s="4">
        <v>1.0000000000000002</v>
      </c>
      <c r="AY198" s="4">
        <v>1.0014000000000003</v>
      </c>
      <c r="AZ198" s="4"/>
      <c r="BA198" s="4">
        <v>0.9992000000000002</v>
      </c>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row>
    <row r="199" spans="2:192" x14ac:dyDescent="0.3">
      <c r="B199">
        <v>191.5</v>
      </c>
      <c r="C199" s="5">
        <v>7.0800000000000002E-2</v>
      </c>
      <c r="D199" s="4">
        <v>0.24580000000000002</v>
      </c>
      <c r="E199" s="4">
        <v>1.0002000038097372</v>
      </c>
      <c r="F199" s="4">
        <v>1</v>
      </c>
      <c r="G199" s="4">
        <v>1.0000000000000002</v>
      </c>
      <c r="H199" s="4">
        <v>0.9994000000000004</v>
      </c>
      <c r="I199" s="4">
        <v>1.002</v>
      </c>
      <c r="O199" s="4">
        <v>0.99979999999999991</v>
      </c>
      <c r="P199" s="4">
        <v>0.99999999999999978</v>
      </c>
      <c r="Q199" s="4">
        <v>0.99419999999999942</v>
      </c>
      <c r="S199" s="4">
        <v>0.99999999999999989</v>
      </c>
      <c r="T199" s="4">
        <v>0.98919999999999997</v>
      </c>
      <c r="U199" s="14"/>
      <c r="V199" s="4">
        <v>0.99999999999999967</v>
      </c>
      <c r="W199" s="4">
        <v>0.99919999999999976</v>
      </c>
      <c r="X199" s="14"/>
      <c r="Y199" s="4">
        <v>1</v>
      </c>
      <c r="Z199" s="4">
        <v>0.99740000000000029</v>
      </c>
      <c r="AA199" s="14"/>
      <c r="AB199" s="4">
        <v>0.99999999999999978</v>
      </c>
      <c r="AC199" s="4">
        <v>0.99980000000000024</v>
      </c>
      <c r="AD199" s="14"/>
      <c r="AE199" s="4">
        <v>1</v>
      </c>
      <c r="AF199" s="4"/>
      <c r="AG199" s="4">
        <v>0.99280000000000024</v>
      </c>
      <c r="AH199" s="4">
        <v>1</v>
      </c>
      <c r="AI199" s="4"/>
      <c r="AJ199" s="4">
        <v>0.99400000000000055</v>
      </c>
      <c r="AK199" s="4">
        <v>1</v>
      </c>
      <c r="AL199" s="4">
        <v>0.99719999999999964</v>
      </c>
      <c r="AM199" s="4"/>
      <c r="AN199" s="4">
        <v>0.9975999999999996</v>
      </c>
      <c r="AO199" s="4"/>
      <c r="AP199" s="4"/>
      <c r="AQ199" s="4">
        <v>0.99759999999999949</v>
      </c>
      <c r="AR199" s="4"/>
      <c r="AS199" s="4">
        <v>0.99999999999999911</v>
      </c>
      <c r="AT199" s="4">
        <v>0.81380000000000008</v>
      </c>
      <c r="AU199" s="4">
        <v>0.99999999999999978</v>
      </c>
      <c r="AV199" s="4">
        <v>0.99520000000000042</v>
      </c>
      <c r="AW199" s="4"/>
      <c r="AX199" s="4">
        <v>1.0000000000000002</v>
      </c>
      <c r="AY199" s="4">
        <v>1.0014000000000003</v>
      </c>
      <c r="AZ199" s="4"/>
      <c r="BA199" s="4">
        <v>0.9992000000000002</v>
      </c>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row>
    <row r="200" spans="2:192" x14ac:dyDescent="0.3">
      <c r="B200">
        <v>192.5</v>
      </c>
      <c r="C200" s="5">
        <v>7.2000000000000008E-2</v>
      </c>
      <c r="D200" s="4">
        <v>0.251</v>
      </c>
      <c r="E200" s="4">
        <v>1.0002000038359087</v>
      </c>
      <c r="F200" s="4">
        <v>1</v>
      </c>
      <c r="G200" s="4">
        <v>1.0000000000000002</v>
      </c>
      <c r="H200" s="4">
        <v>0.99960000000000038</v>
      </c>
      <c r="I200" s="4">
        <v>1.0022</v>
      </c>
      <c r="O200" s="4">
        <v>0.99979999999999991</v>
      </c>
      <c r="P200" s="4">
        <v>0.99999999999999978</v>
      </c>
      <c r="Q200" s="4">
        <v>0.99419999999999942</v>
      </c>
      <c r="S200" s="4">
        <v>0.99999999999999989</v>
      </c>
      <c r="T200" s="4">
        <v>0.98939999999999995</v>
      </c>
      <c r="U200" s="14"/>
      <c r="V200" s="4">
        <v>0.99999999999999967</v>
      </c>
      <c r="W200" s="4">
        <v>0.99919999999999976</v>
      </c>
      <c r="X200" s="14"/>
      <c r="Y200" s="4">
        <v>1</v>
      </c>
      <c r="Z200" s="4">
        <v>0.99740000000000029</v>
      </c>
      <c r="AA200" s="14"/>
      <c r="AB200" s="4">
        <v>0.99999999999999978</v>
      </c>
      <c r="AC200" s="4">
        <v>0.99980000000000024</v>
      </c>
      <c r="AD200" s="14"/>
      <c r="AE200" s="4">
        <v>1</v>
      </c>
      <c r="AF200" s="4"/>
      <c r="AG200" s="4">
        <v>0.99320000000000019</v>
      </c>
      <c r="AH200" s="4">
        <v>1</v>
      </c>
      <c r="AI200" s="4"/>
      <c r="AJ200" s="4">
        <v>0.99440000000000051</v>
      </c>
      <c r="AK200" s="4">
        <v>1</v>
      </c>
      <c r="AL200" s="4">
        <v>0.99719999999999964</v>
      </c>
      <c r="AM200" s="4"/>
      <c r="AN200" s="4">
        <v>0.9975999999999996</v>
      </c>
      <c r="AO200" s="4"/>
      <c r="AP200" s="4"/>
      <c r="AQ200" s="4">
        <v>0.99759999999999949</v>
      </c>
      <c r="AR200" s="4"/>
      <c r="AS200" s="4">
        <v>0.99999999999999911</v>
      </c>
      <c r="AT200" s="4">
        <v>0.81600000000000006</v>
      </c>
      <c r="AU200" s="4">
        <v>0.99999999999999978</v>
      </c>
      <c r="AV200" s="4">
        <v>0.99520000000000042</v>
      </c>
      <c r="AW200" s="4"/>
      <c r="AX200" s="4">
        <v>1.0000000000000002</v>
      </c>
      <c r="AY200" s="4">
        <v>1.0014000000000003</v>
      </c>
      <c r="AZ200" s="4"/>
      <c r="BA200" s="4">
        <v>0.9992000000000002</v>
      </c>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row>
    <row r="201" spans="2:192" x14ac:dyDescent="0.3">
      <c r="B201">
        <v>193.5</v>
      </c>
      <c r="C201" s="5">
        <v>7.5200000000000003E-2</v>
      </c>
      <c r="D201" s="4">
        <v>0.25600000000000001</v>
      </c>
      <c r="E201" s="4">
        <v>1.0002000038620802</v>
      </c>
      <c r="F201" s="4">
        <v>1</v>
      </c>
      <c r="G201" s="4">
        <v>1.0000000000000002</v>
      </c>
      <c r="H201" s="4">
        <v>0.99960000000000038</v>
      </c>
      <c r="I201" s="4">
        <v>1.0022</v>
      </c>
      <c r="O201" s="4">
        <v>0.99979999999999991</v>
      </c>
      <c r="P201" s="4">
        <v>0.99999999999999978</v>
      </c>
      <c r="Q201" s="4">
        <v>0.99419999999999942</v>
      </c>
      <c r="S201" s="4">
        <v>0.99999999999999989</v>
      </c>
      <c r="T201" s="4">
        <v>0.98939999999999995</v>
      </c>
      <c r="U201" s="14"/>
      <c r="V201" s="4">
        <v>0.99999999999999967</v>
      </c>
      <c r="W201" s="4">
        <v>0.99939999999999973</v>
      </c>
      <c r="X201" s="14"/>
      <c r="Y201" s="4">
        <v>1</v>
      </c>
      <c r="Z201" s="4">
        <v>0.99740000000000029</v>
      </c>
      <c r="AA201" s="14"/>
      <c r="AB201" s="4">
        <v>0.99999999999999978</v>
      </c>
      <c r="AC201" s="4">
        <v>0.99980000000000024</v>
      </c>
      <c r="AD201" s="14"/>
      <c r="AE201" s="4">
        <v>1</v>
      </c>
      <c r="AF201" s="4"/>
      <c r="AG201" s="4">
        <v>0.99360000000000015</v>
      </c>
      <c r="AH201" s="4">
        <v>1</v>
      </c>
      <c r="AI201" s="4"/>
      <c r="AJ201" s="4">
        <v>0.99480000000000046</v>
      </c>
      <c r="AK201" s="4">
        <v>1</v>
      </c>
      <c r="AL201" s="4">
        <v>0.99719999999999964</v>
      </c>
      <c r="AM201" s="4"/>
      <c r="AN201" s="4">
        <v>0.9975999999999996</v>
      </c>
      <c r="AO201" s="4"/>
      <c r="AP201" s="4"/>
      <c r="AQ201" s="4">
        <v>0.99759999999999949</v>
      </c>
      <c r="AR201" s="4"/>
      <c r="AS201" s="4">
        <v>0.99999999999999911</v>
      </c>
      <c r="AT201" s="4">
        <v>0.81880000000000008</v>
      </c>
      <c r="AU201" s="4">
        <v>0.99999999999999978</v>
      </c>
      <c r="AV201" s="4">
        <v>0.99560000000000037</v>
      </c>
      <c r="AW201" s="4"/>
      <c r="AX201" s="4">
        <v>1.0000000000000002</v>
      </c>
      <c r="AY201" s="4">
        <v>1.0014000000000003</v>
      </c>
      <c r="AZ201" s="4"/>
      <c r="BA201" s="4">
        <v>0.9992000000000002</v>
      </c>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row>
    <row r="202" spans="2:192" x14ac:dyDescent="0.3">
      <c r="B202">
        <v>194.5</v>
      </c>
      <c r="C202" s="5">
        <v>7.6600000000000001E-2</v>
      </c>
      <c r="D202" s="4">
        <v>0.2606</v>
      </c>
      <c r="E202" s="4">
        <v>1.0002000038882517</v>
      </c>
      <c r="F202" s="4">
        <v>1</v>
      </c>
      <c r="G202" s="4">
        <v>1.0000000000000002</v>
      </c>
      <c r="H202" s="4">
        <v>0.99960000000000038</v>
      </c>
      <c r="I202" s="4">
        <v>1.0022</v>
      </c>
      <c r="O202" s="4">
        <v>0.99979999999999991</v>
      </c>
      <c r="P202" s="4">
        <v>0.99999999999999978</v>
      </c>
      <c r="Q202" s="4">
        <v>0.99419999999999942</v>
      </c>
      <c r="S202" s="4">
        <v>0.99999999999999989</v>
      </c>
      <c r="T202" s="4">
        <v>0.98959999999999992</v>
      </c>
      <c r="U202" s="14"/>
      <c r="V202" s="4">
        <v>0.99999999999999967</v>
      </c>
      <c r="W202" s="4">
        <v>0.99939999999999973</v>
      </c>
      <c r="X202" s="14"/>
      <c r="Y202" s="4">
        <v>1</v>
      </c>
      <c r="Z202" s="4">
        <v>0.99780000000000024</v>
      </c>
      <c r="AA202" s="14"/>
      <c r="AB202" s="4">
        <v>0.99999999999999978</v>
      </c>
      <c r="AC202" s="4">
        <v>0.99980000000000024</v>
      </c>
      <c r="AD202" s="14"/>
      <c r="AE202" s="4">
        <v>1</v>
      </c>
      <c r="AF202" s="4"/>
      <c r="AG202" s="4">
        <v>0.99400000000000011</v>
      </c>
      <c r="AH202" s="4">
        <v>1</v>
      </c>
      <c r="AI202" s="4"/>
      <c r="AJ202" s="4">
        <v>0.99480000000000046</v>
      </c>
      <c r="AK202" s="4">
        <v>1</v>
      </c>
      <c r="AL202" s="4">
        <v>0.99719999999999964</v>
      </c>
      <c r="AM202" s="4"/>
      <c r="AN202" s="4">
        <v>0.9975999999999996</v>
      </c>
      <c r="AO202" s="4"/>
      <c r="AP202" s="4"/>
      <c r="AQ202" s="4">
        <v>0.99759999999999949</v>
      </c>
      <c r="AR202" s="4"/>
      <c r="AS202" s="4">
        <v>0.99999999999999911</v>
      </c>
      <c r="AT202" s="4">
        <v>0.82100000000000006</v>
      </c>
      <c r="AU202" s="4">
        <v>0.99999999999999978</v>
      </c>
      <c r="AV202" s="4">
        <v>0.99560000000000037</v>
      </c>
      <c r="AW202" s="4"/>
      <c r="AX202" s="4">
        <v>1.0000000000000002</v>
      </c>
      <c r="AY202" s="4">
        <v>1.0014000000000003</v>
      </c>
      <c r="AZ202" s="4"/>
      <c r="BA202" s="4">
        <v>0.9992000000000002</v>
      </c>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row>
    <row r="203" spans="2:192" x14ac:dyDescent="0.3">
      <c r="B203">
        <v>195.5</v>
      </c>
      <c r="C203" s="5">
        <v>7.9399999999999998E-2</v>
      </c>
      <c r="D203" s="4">
        <v>0.26579999999999998</v>
      </c>
      <c r="E203" s="4">
        <v>1.0002000039144232</v>
      </c>
      <c r="F203" s="4">
        <v>1</v>
      </c>
      <c r="G203" s="4">
        <v>1.0000000000000002</v>
      </c>
      <c r="H203" s="4">
        <v>0.99960000000000038</v>
      </c>
      <c r="I203" s="4">
        <v>1.0022</v>
      </c>
      <c r="O203" s="4">
        <v>0.99979999999999991</v>
      </c>
      <c r="P203" s="4">
        <v>0.99999999999999978</v>
      </c>
      <c r="Q203" s="4">
        <v>0.99419999999999942</v>
      </c>
      <c r="S203" s="4">
        <v>0.99999999999999989</v>
      </c>
      <c r="T203" s="4">
        <v>0.9897999999999999</v>
      </c>
      <c r="U203" s="14"/>
      <c r="V203" s="4">
        <v>0.99999999999999967</v>
      </c>
      <c r="W203" s="4">
        <v>0.99939999999999973</v>
      </c>
      <c r="X203" s="14"/>
      <c r="Y203" s="4">
        <v>1</v>
      </c>
      <c r="Z203" s="4">
        <v>0.99800000000000022</v>
      </c>
      <c r="AA203" s="14"/>
      <c r="AB203" s="4">
        <v>0.99999999999999978</v>
      </c>
      <c r="AC203" s="4">
        <v>0.99980000000000024</v>
      </c>
      <c r="AD203" s="14"/>
      <c r="AE203" s="4">
        <v>1</v>
      </c>
      <c r="AF203" s="4"/>
      <c r="AG203" s="4">
        <v>0.99420000000000008</v>
      </c>
      <c r="AH203" s="4">
        <v>1</v>
      </c>
      <c r="AI203" s="4"/>
      <c r="AJ203" s="4">
        <v>0.99520000000000042</v>
      </c>
      <c r="AK203" s="4">
        <v>1</v>
      </c>
      <c r="AL203" s="4">
        <v>0.99719999999999964</v>
      </c>
      <c r="AM203" s="4"/>
      <c r="AN203" s="4">
        <v>0.9975999999999996</v>
      </c>
      <c r="AO203" s="4"/>
      <c r="AP203" s="4"/>
      <c r="AQ203" s="4">
        <v>0.99759999999999949</v>
      </c>
      <c r="AR203" s="4"/>
      <c r="AS203" s="4">
        <v>0.99999999999999911</v>
      </c>
      <c r="AT203" s="4">
        <v>0.82420000000000004</v>
      </c>
      <c r="AU203" s="4">
        <v>0.99999999999999978</v>
      </c>
      <c r="AV203" s="4">
        <v>0.99600000000000033</v>
      </c>
      <c r="AW203" s="4"/>
      <c r="AX203" s="4">
        <v>1.0000000000000002</v>
      </c>
      <c r="AY203" s="4">
        <v>1.0014000000000003</v>
      </c>
      <c r="AZ203" s="4"/>
      <c r="BA203" s="4">
        <v>0.9992000000000002</v>
      </c>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row>
    <row r="204" spans="2:192" x14ac:dyDescent="0.3">
      <c r="B204">
        <v>196.5</v>
      </c>
      <c r="C204" s="5">
        <v>8.1000000000000003E-2</v>
      </c>
      <c r="D204" s="4">
        <v>0.26999999999999996</v>
      </c>
      <c r="E204" s="4">
        <v>1.0002000039405947</v>
      </c>
      <c r="F204" s="4">
        <v>1</v>
      </c>
      <c r="G204" s="4">
        <v>1.0000000000000002</v>
      </c>
      <c r="H204" s="4">
        <v>0.99960000000000038</v>
      </c>
      <c r="I204" s="4">
        <v>1.0022</v>
      </c>
      <c r="O204" s="4">
        <v>0.99979999999999991</v>
      </c>
      <c r="P204" s="4">
        <v>0.99999999999999978</v>
      </c>
      <c r="Q204" s="4">
        <v>0.99419999999999942</v>
      </c>
      <c r="S204" s="4">
        <v>0.99999999999999989</v>
      </c>
      <c r="T204" s="4">
        <v>0.98999999999999988</v>
      </c>
      <c r="U204" s="14"/>
      <c r="V204" s="4">
        <v>0.99999999999999967</v>
      </c>
      <c r="W204" s="4">
        <v>0.99939999999999973</v>
      </c>
      <c r="X204" s="14"/>
      <c r="Y204" s="4">
        <v>1</v>
      </c>
      <c r="Z204" s="4">
        <v>0.9982000000000002</v>
      </c>
      <c r="AA204" s="14"/>
      <c r="AB204" s="4">
        <v>0.99999999999999978</v>
      </c>
      <c r="AC204" s="4">
        <v>0.99980000000000024</v>
      </c>
      <c r="AD204" s="14"/>
      <c r="AE204" s="4">
        <v>1</v>
      </c>
      <c r="AF204" s="4"/>
      <c r="AG204" s="4">
        <v>0.99420000000000008</v>
      </c>
      <c r="AH204" s="4">
        <v>1</v>
      </c>
      <c r="AI204" s="4"/>
      <c r="AJ204" s="4">
        <v>0.99520000000000042</v>
      </c>
      <c r="AK204" s="4">
        <v>1</v>
      </c>
      <c r="AL204" s="4">
        <v>0.99719999999999964</v>
      </c>
      <c r="AM204" s="4"/>
      <c r="AN204" s="4">
        <v>0.9975999999999996</v>
      </c>
      <c r="AO204" s="4"/>
      <c r="AP204" s="4"/>
      <c r="AQ204" s="4">
        <v>0.99759999999999949</v>
      </c>
      <c r="AR204" s="4"/>
      <c r="AS204" s="4">
        <v>0.99999999999999911</v>
      </c>
      <c r="AT204" s="4">
        <v>0.82820000000000005</v>
      </c>
      <c r="AU204" s="4">
        <v>0.99999999999999978</v>
      </c>
      <c r="AV204" s="4">
        <v>0.99620000000000031</v>
      </c>
      <c r="AW204" s="4"/>
      <c r="AX204" s="4">
        <v>1.0000000000000002</v>
      </c>
      <c r="AY204" s="4">
        <v>1.0014000000000003</v>
      </c>
      <c r="AZ204" s="4"/>
      <c r="BA204" s="4">
        <v>0.9992000000000002</v>
      </c>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row>
    <row r="205" spans="2:192" x14ac:dyDescent="0.3">
      <c r="B205">
        <v>197.5</v>
      </c>
      <c r="C205" s="5">
        <v>8.2400000000000001E-2</v>
      </c>
      <c r="D205" s="4">
        <v>0.27499999999999997</v>
      </c>
      <c r="E205" s="4">
        <v>1.0002000039667662</v>
      </c>
      <c r="F205" s="4">
        <v>1</v>
      </c>
      <c r="G205" s="4">
        <v>1.0000000000000002</v>
      </c>
      <c r="H205" s="4">
        <v>0.99960000000000038</v>
      </c>
      <c r="I205" s="4">
        <v>1.0022</v>
      </c>
      <c r="O205" s="4">
        <v>0.99979999999999991</v>
      </c>
      <c r="P205" s="4">
        <v>0.99999999999999978</v>
      </c>
      <c r="Q205" s="4">
        <v>0.99419999999999942</v>
      </c>
      <c r="S205" s="4">
        <v>0.99999999999999989</v>
      </c>
      <c r="T205" s="4">
        <v>0.99019999999999986</v>
      </c>
      <c r="U205" s="14"/>
      <c r="V205" s="4">
        <v>0.99999999999999967</v>
      </c>
      <c r="W205" s="4">
        <v>0.99939999999999973</v>
      </c>
      <c r="X205" s="14"/>
      <c r="Y205" s="4">
        <v>1</v>
      </c>
      <c r="Z205" s="4">
        <v>0.9982000000000002</v>
      </c>
      <c r="AA205" s="14"/>
      <c r="AB205" s="4">
        <v>0.99999999999999978</v>
      </c>
      <c r="AC205" s="4">
        <v>1.0000000000000002</v>
      </c>
      <c r="AD205" s="14"/>
      <c r="AE205" s="4">
        <v>1</v>
      </c>
      <c r="AF205" s="4"/>
      <c r="AG205" s="4">
        <v>0.99440000000000006</v>
      </c>
      <c r="AH205" s="4">
        <v>1</v>
      </c>
      <c r="AI205" s="4"/>
      <c r="AJ205" s="4">
        <v>0.9954000000000004</v>
      </c>
      <c r="AK205" s="4">
        <v>1</v>
      </c>
      <c r="AL205" s="4">
        <v>0.99719999999999964</v>
      </c>
      <c r="AM205" s="4"/>
      <c r="AN205" s="4">
        <v>0.9975999999999996</v>
      </c>
      <c r="AO205" s="4"/>
      <c r="AP205" s="4"/>
      <c r="AQ205" s="4">
        <v>0.99759999999999949</v>
      </c>
      <c r="AR205" s="4"/>
      <c r="AS205" s="4">
        <v>0.99999999999999911</v>
      </c>
      <c r="AT205" s="4">
        <v>0.83140000000000003</v>
      </c>
      <c r="AU205" s="4">
        <v>0.99999999999999978</v>
      </c>
      <c r="AV205" s="4">
        <v>0.99660000000000026</v>
      </c>
      <c r="AW205" s="4"/>
      <c r="AX205" s="4">
        <v>1.0000000000000002</v>
      </c>
      <c r="AY205" s="4">
        <v>1.0014000000000003</v>
      </c>
      <c r="AZ205" s="4"/>
      <c r="BA205" s="4">
        <v>0.9992000000000002</v>
      </c>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row>
    <row r="206" spans="2:192" x14ac:dyDescent="0.3">
      <c r="B206">
        <v>198.5</v>
      </c>
      <c r="C206" s="5">
        <v>8.4000000000000005E-2</v>
      </c>
      <c r="D206" s="4">
        <v>0.27899999999999997</v>
      </c>
      <c r="E206" s="4">
        <v>1.0002000039929377</v>
      </c>
      <c r="F206" s="4">
        <v>1</v>
      </c>
      <c r="G206" s="4">
        <v>1.0000000000000002</v>
      </c>
      <c r="H206" s="4">
        <v>0.99960000000000038</v>
      </c>
      <c r="I206" s="4">
        <v>1.0022</v>
      </c>
      <c r="O206" s="4">
        <v>0.99979999999999991</v>
      </c>
      <c r="P206" s="4">
        <v>0.99999999999999978</v>
      </c>
      <c r="Q206" s="4">
        <v>0.99419999999999942</v>
      </c>
      <c r="S206" s="4">
        <v>0.99999999999999989</v>
      </c>
      <c r="T206" s="4">
        <v>0.99139999999999984</v>
      </c>
      <c r="U206" s="14"/>
      <c r="V206" s="4">
        <v>0.99999999999999967</v>
      </c>
      <c r="W206" s="4">
        <v>0.99939999999999973</v>
      </c>
      <c r="X206" s="14"/>
      <c r="Y206" s="4">
        <v>1</v>
      </c>
      <c r="Z206" s="4">
        <v>0.9982000000000002</v>
      </c>
      <c r="AA206" s="14"/>
      <c r="AB206" s="4">
        <v>0.99999999999999978</v>
      </c>
      <c r="AC206" s="4">
        <v>1.0000000000000002</v>
      </c>
      <c r="AD206" s="14"/>
      <c r="AE206" s="4">
        <v>1</v>
      </c>
      <c r="AF206" s="4"/>
      <c r="AG206" s="4">
        <v>0.99460000000000004</v>
      </c>
      <c r="AH206" s="4">
        <v>1</v>
      </c>
      <c r="AI206" s="4"/>
      <c r="AJ206" s="4">
        <v>0.99560000000000037</v>
      </c>
      <c r="AK206" s="4">
        <v>1</v>
      </c>
      <c r="AL206" s="4">
        <v>0.99719999999999964</v>
      </c>
      <c r="AM206" s="4"/>
      <c r="AN206" s="4">
        <v>0.9975999999999996</v>
      </c>
      <c r="AO206" s="4"/>
      <c r="AP206" s="4"/>
      <c r="AQ206" s="4">
        <v>0.99759999999999949</v>
      </c>
      <c r="AR206" s="4"/>
      <c r="AS206" s="4">
        <v>0.99999999999999911</v>
      </c>
      <c r="AT206" s="4">
        <v>0.83440000000000003</v>
      </c>
      <c r="AU206" s="4">
        <v>0.99999999999999978</v>
      </c>
      <c r="AV206" s="4">
        <v>0.99660000000000026</v>
      </c>
      <c r="AW206" s="4"/>
      <c r="AX206" s="4">
        <v>1.0000000000000002</v>
      </c>
      <c r="AY206" s="4">
        <v>1.0014000000000003</v>
      </c>
      <c r="AZ206" s="4"/>
      <c r="BA206" s="4">
        <v>0.9992000000000002</v>
      </c>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row>
    <row r="207" spans="2:192" x14ac:dyDescent="0.3">
      <c r="B207">
        <v>199.5</v>
      </c>
      <c r="C207" s="5">
        <v>8.660000000000001E-2</v>
      </c>
      <c r="D207" s="4">
        <v>0.28459999999999996</v>
      </c>
      <c r="E207" s="4">
        <v>1.0002000040191092</v>
      </c>
      <c r="F207" s="4">
        <v>1</v>
      </c>
      <c r="G207" s="4">
        <v>1.0000000000000002</v>
      </c>
      <c r="H207" s="4">
        <v>0.99960000000000038</v>
      </c>
      <c r="I207" s="4">
        <v>1.0022</v>
      </c>
      <c r="O207" s="4">
        <v>0.99979999999999991</v>
      </c>
      <c r="P207" s="4">
        <v>0.99999999999999978</v>
      </c>
      <c r="Q207" s="4">
        <v>0.99419999999999942</v>
      </c>
      <c r="S207" s="4">
        <v>0.99999999999999989</v>
      </c>
      <c r="T207" s="4">
        <v>0.99159999999999981</v>
      </c>
      <c r="U207" s="14"/>
      <c r="V207" s="4">
        <v>0.99999999999999967</v>
      </c>
      <c r="W207" s="4">
        <v>0.99959999999999971</v>
      </c>
      <c r="X207" s="14"/>
      <c r="Y207" s="4">
        <v>1</v>
      </c>
      <c r="Z207" s="4">
        <v>0.99860000000000015</v>
      </c>
      <c r="AA207" s="14"/>
      <c r="AB207" s="4">
        <v>0.99999999999999978</v>
      </c>
      <c r="AC207" s="4">
        <v>1.0000000000000002</v>
      </c>
      <c r="AD207" s="14"/>
      <c r="AE207" s="4">
        <v>1</v>
      </c>
      <c r="AF207" s="4"/>
      <c r="AG207" s="4">
        <v>0.995</v>
      </c>
      <c r="AH207" s="4">
        <v>1</v>
      </c>
      <c r="AI207" s="4"/>
      <c r="AJ207" s="4">
        <v>0.99560000000000037</v>
      </c>
      <c r="AK207" s="4">
        <v>1</v>
      </c>
      <c r="AL207" s="4">
        <v>0.99719999999999964</v>
      </c>
      <c r="AM207" s="4"/>
      <c r="AN207" s="4">
        <v>0.9975999999999996</v>
      </c>
      <c r="AO207" s="4"/>
      <c r="AP207" s="4"/>
      <c r="AQ207" s="4">
        <v>0.99759999999999949</v>
      </c>
      <c r="AR207" s="4"/>
      <c r="AS207" s="4">
        <v>0.99999999999999911</v>
      </c>
      <c r="AT207" s="4">
        <v>0.83740000000000003</v>
      </c>
      <c r="AU207" s="4">
        <v>0.99999999999999978</v>
      </c>
      <c r="AV207" s="4">
        <v>0.99660000000000026</v>
      </c>
      <c r="AW207" s="4"/>
      <c r="AX207" s="4">
        <v>1.0000000000000002</v>
      </c>
      <c r="AY207" s="4">
        <v>1.0014000000000003</v>
      </c>
      <c r="AZ207" s="4"/>
      <c r="BA207" s="4">
        <v>0.9992000000000002</v>
      </c>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row>
    <row r="208" spans="2:192" x14ac:dyDescent="0.3">
      <c r="B208">
        <v>200.5</v>
      </c>
      <c r="C208" s="5">
        <v>8.8800000000000018E-2</v>
      </c>
      <c r="D208" s="4">
        <v>0.29019999999999996</v>
      </c>
      <c r="E208" s="4">
        <v>1.0002000040452808</v>
      </c>
      <c r="F208" s="4">
        <v>1</v>
      </c>
      <c r="G208" s="4">
        <v>1.0000000000000002</v>
      </c>
      <c r="H208" s="4">
        <v>0.99960000000000038</v>
      </c>
      <c r="I208" s="4">
        <v>1.0022</v>
      </c>
      <c r="O208" s="4">
        <v>0.99979999999999991</v>
      </c>
      <c r="P208" s="4">
        <v>0.99999999999999978</v>
      </c>
      <c r="Q208" s="4">
        <v>0.99419999999999942</v>
      </c>
      <c r="S208" s="4">
        <v>0.99999999999999989</v>
      </c>
      <c r="T208" s="4">
        <v>0.99199999999999977</v>
      </c>
      <c r="U208" s="14"/>
      <c r="V208" s="4">
        <v>0.99999999999999967</v>
      </c>
      <c r="W208" s="4">
        <v>0.99959999999999971</v>
      </c>
      <c r="X208" s="14"/>
      <c r="Y208" s="4">
        <v>1</v>
      </c>
      <c r="Z208" s="4">
        <v>0.99860000000000015</v>
      </c>
      <c r="AA208" s="14"/>
      <c r="AB208" s="4">
        <v>0.99999999999999978</v>
      </c>
      <c r="AC208" s="4">
        <v>1.0000000000000002</v>
      </c>
      <c r="AD208" s="14"/>
      <c r="AE208" s="4">
        <v>1</v>
      </c>
      <c r="AF208" s="4"/>
      <c r="AG208" s="4">
        <v>0.996</v>
      </c>
      <c r="AH208" s="4">
        <v>1</v>
      </c>
      <c r="AI208" s="4"/>
      <c r="AJ208" s="4">
        <v>0.99580000000000035</v>
      </c>
      <c r="AK208" s="4">
        <v>1</v>
      </c>
      <c r="AL208" s="4">
        <v>0.99719999999999964</v>
      </c>
      <c r="AM208" s="4"/>
      <c r="AN208" s="4">
        <v>0.9975999999999996</v>
      </c>
      <c r="AO208" s="4"/>
      <c r="AP208" s="4"/>
      <c r="AQ208" s="4">
        <v>0.99759999999999949</v>
      </c>
      <c r="AR208" s="4"/>
      <c r="AS208" s="4">
        <v>0.99999999999999911</v>
      </c>
      <c r="AT208" s="4">
        <v>0.84040000000000004</v>
      </c>
      <c r="AU208" s="4">
        <v>0.99999999999999978</v>
      </c>
      <c r="AV208" s="4">
        <v>0.99660000000000026</v>
      </c>
      <c r="AW208" s="4"/>
      <c r="AX208" s="4">
        <v>1.0000000000000002</v>
      </c>
      <c r="AY208" s="4">
        <v>1.0014000000000003</v>
      </c>
      <c r="AZ208" s="4"/>
      <c r="BA208" s="4">
        <v>0.9992000000000002</v>
      </c>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row>
    <row r="209" spans="2:192" x14ac:dyDescent="0.3">
      <c r="B209">
        <v>201.5</v>
      </c>
      <c r="C209" s="5">
        <v>9.2000000000000012E-2</v>
      </c>
      <c r="D209" s="4">
        <v>0.29799999999999993</v>
      </c>
      <c r="E209" s="4">
        <v>1.0002000040714523</v>
      </c>
      <c r="F209" s="4">
        <v>1</v>
      </c>
      <c r="G209" s="4">
        <v>1.0000000000000002</v>
      </c>
      <c r="H209" s="4">
        <v>0.99960000000000038</v>
      </c>
      <c r="I209" s="4">
        <v>1.0022</v>
      </c>
      <c r="O209" s="4">
        <v>0.99979999999999991</v>
      </c>
      <c r="P209" s="4">
        <v>0.99999999999999978</v>
      </c>
      <c r="Q209" s="4">
        <v>0.99419999999999942</v>
      </c>
      <c r="S209" s="4">
        <v>0.99999999999999989</v>
      </c>
      <c r="T209" s="4">
        <v>0.99219999999999975</v>
      </c>
      <c r="U209" s="14"/>
      <c r="V209" s="4">
        <v>0.99999999999999967</v>
      </c>
      <c r="W209" s="4">
        <v>0.99959999999999971</v>
      </c>
      <c r="X209" s="14"/>
      <c r="Y209" s="4">
        <v>1</v>
      </c>
      <c r="Z209" s="4">
        <v>0.99860000000000015</v>
      </c>
      <c r="AA209" s="14"/>
      <c r="AB209" s="4">
        <v>0.99999999999999978</v>
      </c>
      <c r="AC209" s="4">
        <v>1.0000000000000002</v>
      </c>
      <c r="AD209" s="14"/>
      <c r="AE209" s="4">
        <v>1</v>
      </c>
      <c r="AF209" s="4"/>
      <c r="AG209" s="4">
        <v>0.99619999999999997</v>
      </c>
      <c r="AH209" s="4">
        <v>1</v>
      </c>
      <c r="AI209" s="4"/>
      <c r="AJ209" s="4">
        <v>0.99600000000000033</v>
      </c>
      <c r="AK209" s="4">
        <v>1</v>
      </c>
      <c r="AL209" s="4">
        <v>0.99719999999999964</v>
      </c>
      <c r="AM209" s="4"/>
      <c r="AN209" s="4">
        <v>0.9975999999999996</v>
      </c>
      <c r="AO209" s="4"/>
      <c r="AP209" s="4"/>
      <c r="AQ209" s="4">
        <v>0.99759999999999949</v>
      </c>
      <c r="AR209" s="4"/>
      <c r="AS209" s="4">
        <v>0.99999999999999911</v>
      </c>
      <c r="AT209" s="4">
        <v>0.84220000000000006</v>
      </c>
      <c r="AU209" s="4">
        <v>0.99999999999999978</v>
      </c>
      <c r="AV209" s="4">
        <v>0.99660000000000026</v>
      </c>
      <c r="AW209" s="4"/>
      <c r="AX209" s="4">
        <v>1.0000000000000002</v>
      </c>
      <c r="AY209" s="4">
        <v>1.0014000000000003</v>
      </c>
      <c r="AZ209" s="4"/>
      <c r="BA209" s="4">
        <v>0.9992000000000002</v>
      </c>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row>
    <row r="210" spans="2:192" x14ac:dyDescent="0.3">
      <c r="B210">
        <v>202.5</v>
      </c>
      <c r="C210" s="5">
        <v>9.3200000000000019E-2</v>
      </c>
      <c r="D210" s="4">
        <v>0.30299999999999994</v>
      </c>
      <c r="E210" s="4">
        <v>1.0002000040976238</v>
      </c>
      <c r="F210" s="4">
        <v>1</v>
      </c>
      <c r="G210" s="4">
        <v>1.0000000000000002</v>
      </c>
      <c r="H210" s="4">
        <v>0.99960000000000038</v>
      </c>
      <c r="I210" s="4">
        <v>1.0022</v>
      </c>
      <c r="O210" s="4">
        <v>0.99979999999999991</v>
      </c>
      <c r="P210" s="4">
        <v>0.99999999999999978</v>
      </c>
      <c r="Q210" s="4">
        <v>0.99419999999999942</v>
      </c>
      <c r="S210" s="4">
        <v>0.99999999999999989</v>
      </c>
      <c r="T210" s="4">
        <v>0.9925999999999997</v>
      </c>
      <c r="U210" s="14"/>
      <c r="V210" s="4">
        <v>0.99999999999999967</v>
      </c>
      <c r="W210" s="4">
        <v>0.99959999999999971</v>
      </c>
      <c r="X210" s="14"/>
      <c r="Y210" s="4">
        <v>1</v>
      </c>
      <c r="Z210" s="4">
        <v>0.99860000000000015</v>
      </c>
      <c r="AA210" s="14"/>
      <c r="AB210" s="4">
        <v>0.99999999999999978</v>
      </c>
      <c r="AC210" s="4">
        <v>1.0000000000000002</v>
      </c>
      <c r="AD210" s="14"/>
      <c r="AE210" s="4">
        <v>1</v>
      </c>
      <c r="AF210" s="4"/>
      <c r="AG210" s="4">
        <v>0.99639999999999995</v>
      </c>
      <c r="AH210" s="4">
        <v>1</v>
      </c>
      <c r="AI210" s="4"/>
      <c r="AJ210" s="4">
        <v>0.99600000000000033</v>
      </c>
      <c r="AK210" s="4">
        <v>1</v>
      </c>
      <c r="AL210" s="4">
        <v>0.99719999999999964</v>
      </c>
      <c r="AM210" s="4"/>
      <c r="AN210" s="4">
        <v>0.9975999999999996</v>
      </c>
      <c r="AO210" s="4"/>
      <c r="AP210" s="4"/>
      <c r="AQ210" s="4">
        <v>0.99759999999999949</v>
      </c>
      <c r="AR210" s="4"/>
      <c r="AS210" s="4">
        <v>0.99999999999999911</v>
      </c>
      <c r="AT210" s="4">
        <v>0.84420000000000006</v>
      </c>
      <c r="AU210" s="4">
        <v>0.99999999999999978</v>
      </c>
      <c r="AV210" s="4">
        <v>0.99680000000000024</v>
      </c>
      <c r="AW210" s="4"/>
      <c r="AX210" s="4">
        <v>1.0000000000000002</v>
      </c>
      <c r="AY210" s="4">
        <v>1.0014000000000003</v>
      </c>
      <c r="AZ210" s="4"/>
      <c r="BA210" s="4">
        <v>0.9992000000000002</v>
      </c>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row>
    <row r="211" spans="2:192" x14ac:dyDescent="0.3">
      <c r="B211">
        <v>203.5</v>
      </c>
      <c r="C211" s="5">
        <v>9.5600000000000018E-2</v>
      </c>
      <c r="D211" s="4">
        <v>0.30739999999999995</v>
      </c>
      <c r="E211" s="4">
        <v>1.0002000041237953</v>
      </c>
      <c r="F211" s="4">
        <v>1</v>
      </c>
      <c r="G211" s="4">
        <v>1.0000000000000002</v>
      </c>
      <c r="H211" s="4">
        <v>0.99960000000000038</v>
      </c>
      <c r="I211" s="4">
        <v>1.0022</v>
      </c>
      <c r="O211" s="4">
        <v>0.99979999999999991</v>
      </c>
      <c r="P211" s="4">
        <v>0.99999999999999978</v>
      </c>
      <c r="Q211" s="4">
        <v>0.99419999999999942</v>
      </c>
      <c r="S211" s="4">
        <v>0.99999999999999989</v>
      </c>
      <c r="T211" s="4">
        <v>0.99279999999999968</v>
      </c>
      <c r="U211" s="14"/>
      <c r="V211" s="4">
        <v>0.99999999999999967</v>
      </c>
      <c r="W211" s="4">
        <v>0.99959999999999971</v>
      </c>
      <c r="X211" s="14"/>
      <c r="Y211" s="4">
        <v>1</v>
      </c>
      <c r="Z211" s="4">
        <v>0.99860000000000015</v>
      </c>
      <c r="AA211" s="14"/>
      <c r="AB211" s="4">
        <v>0.99999999999999978</v>
      </c>
      <c r="AC211" s="4">
        <v>1.0000000000000002</v>
      </c>
      <c r="AD211" s="14"/>
      <c r="AE211" s="4">
        <v>1</v>
      </c>
      <c r="AF211" s="4"/>
      <c r="AG211" s="4">
        <v>0.99639999999999995</v>
      </c>
      <c r="AH211" s="4">
        <v>1</v>
      </c>
      <c r="AI211" s="4"/>
      <c r="AJ211" s="4">
        <v>0.99600000000000033</v>
      </c>
      <c r="AK211" s="4">
        <v>1</v>
      </c>
      <c r="AL211" s="4">
        <v>0.99719999999999964</v>
      </c>
      <c r="AM211" s="4"/>
      <c r="AN211" s="4">
        <v>0.9975999999999996</v>
      </c>
      <c r="AO211" s="4"/>
      <c r="AP211" s="4"/>
      <c r="AQ211" s="4">
        <v>0.99759999999999949</v>
      </c>
      <c r="AR211" s="4"/>
      <c r="AS211" s="4">
        <v>0.99999999999999911</v>
      </c>
      <c r="AT211" s="4">
        <v>0.84720000000000006</v>
      </c>
      <c r="AU211" s="4">
        <v>0.99999999999999978</v>
      </c>
      <c r="AV211" s="4">
        <v>0.99700000000000022</v>
      </c>
      <c r="AW211" s="4"/>
      <c r="AX211" s="4">
        <v>1.0000000000000002</v>
      </c>
      <c r="AY211" s="4">
        <v>1.0014000000000003</v>
      </c>
      <c r="AZ211" s="4"/>
      <c r="BA211" s="4">
        <v>0.9992000000000002</v>
      </c>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row>
    <row r="212" spans="2:192" x14ac:dyDescent="0.3">
      <c r="B212">
        <v>204.5</v>
      </c>
      <c r="C212" s="5">
        <v>9.7800000000000012E-2</v>
      </c>
      <c r="D212" s="4">
        <v>0.31299999999999994</v>
      </c>
      <c r="E212" s="4">
        <v>1.0002000041499668</v>
      </c>
      <c r="F212" s="4">
        <v>1</v>
      </c>
      <c r="G212" s="4">
        <v>1.0000000000000002</v>
      </c>
      <c r="H212" s="4">
        <v>0.99960000000000038</v>
      </c>
      <c r="I212" s="4">
        <v>1.0022</v>
      </c>
      <c r="O212" s="4">
        <v>0.99979999999999991</v>
      </c>
      <c r="P212" s="4">
        <v>0.99999999999999978</v>
      </c>
      <c r="Q212" s="4">
        <v>0.99419999999999942</v>
      </c>
      <c r="S212" s="4">
        <v>0.99999999999999989</v>
      </c>
      <c r="T212" s="4">
        <v>0.99299999999999966</v>
      </c>
      <c r="U212" s="14"/>
      <c r="V212" s="4">
        <v>0.99999999999999967</v>
      </c>
      <c r="W212" s="4">
        <v>0.99959999999999971</v>
      </c>
      <c r="X212" s="14"/>
      <c r="Y212" s="4">
        <v>1</v>
      </c>
      <c r="Z212" s="4">
        <v>0.99860000000000015</v>
      </c>
      <c r="AA212" s="14"/>
      <c r="AB212" s="4">
        <v>0.99999999999999978</v>
      </c>
      <c r="AC212" s="4">
        <v>1.0000000000000002</v>
      </c>
      <c r="AD212" s="14"/>
      <c r="AE212" s="4">
        <v>1</v>
      </c>
      <c r="AF212" s="4"/>
      <c r="AG212" s="4">
        <v>0.99639999999999995</v>
      </c>
      <c r="AH212" s="4">
        <v>1</v>
      </c>
      <c r="AI212" s="4"/>
      <c r="AJ212" s="4">
        <v>0.99600000000000033</v>
      </c>
      <c r="AK212" s="4">
        <v>1</v>
      </c>
      <c r="AL212" s="4">
        <v>0.99719999999999964</v>
      </c>
      <c r="AM212" s="4"/>
      <c r="AN212" s="4">
        <v>0.9975999999999996</v>
      </c>
      <c r="AO212" s="4"/>
      <c r="AP212" s="4"/>
      <c r="AQ212" s="4">
        <v>0.99759999999999949</v>
      </c>
      <c r="AR212" s="4"/>
      <c r="AS212" s="4">
        <v>0.99999999999999911</v>
      </c>
      <c r="AT212" s="4">
        <v>0.84860000000000002</v>
      </c>
      <c r="AU212" s="4">
        <v>0.99999999999999978</v>
      </c>
      <c r="AV212" s="4">
        <v>0.99700000000000022</v>
      </c>
      <c r="AW212" s="4"/>
      <c r="AX212" s="4">
        <v>1.0000000000000002</v>
      </c>
      <c r="AY212" s="4">
        <v>1.0014000000000003</v>
      </c>
      <c r="AZ212" s="4"/>
      <c r="BA212" s="4">
        <v>0.9992000000000002</v>
      </c>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row>
    <row r="213" spans="2:192" x14ac:dyDescent="0.3">
      <c r="B213">
        <v>205.5</v>
      </c>
      <c r="C213" s="5">
        <v>0.10040000000000002</v>
      </c>
      <c r="D213" s="4">
        <v>0.31739999999999996</v>
      </c>
      <c r="E213" s="4">
        <v>1.0002000041761383</v>
      </c>
      <c r="F213" s="4">
        <v>1</v>
      </c>
      <c r="G213" s="4">
        <v>1.0000000000000002</v>
      </c>
      <c r="H213" s="4">
        <v>0.99960000000000038</v>
      </c>
      <c r="I213" s="4">
        <v>1.0022</v>
      </c>
      <c r="O213" s="4">
        <v>0.99979999999999991</v>
      </c>
      <c r="P213" s="4">
        <v>0.99999999999999978</v>
      </c>
      <c r="Q213" s="4">
        <v>0.99419999999999942</v>
      </c>
      <c r="S213" s="4">
        <v>0.99999999999999989</v>
      </c>
      <c r="T213" s="4">
        <v>0.99359999999999971</v>
      </c>
      <c r="U213" s="14"/>
      <c r="V213" s="4">
        <v>0.99999999999999967</v>
      </c>
      <c r="W213" s="4">
        <v>0.99959999999999971</v>
      </c>
      <c r="X213" s="14"/>
      <c r="Y213" s="4">
        <v>1</v>
      </c>
      <c r="Z213" s="4">
        <v>0.99900000000000011</v>
      </c>
      <c r="AA213" s="14"/>
      <c r="AB213" s="4">
        <v>0.99999999999999978</v>
      </c>
      <c r="AC213" s="4">
        <v>1.0000000000000002</v>
      </c>
      <c r="AD213" s="14"/>
      <c r="AE213" s="4">
        <v>1</v>
      </c>
      <c r="AF213" s="4"/>
      <c r="AG213" s="4">
        <v>0.99639999999999995</v>
      </c>
      <c r="AH213" s="4">
        <v>1</v>
      </c>
      <c r="AI213" s="4"/>
      <c r="AJ213" s="4">
        <v>0.99620000000000031</v>
      </c>
      <c r="AK213" s="4">
        <v>1</v>
      </c>
      <c r="AL213" s="4">
        <v>0.99719999999999964</v>
      </c>
      <c r="AM213" s="4"/>
      <c r="AN213" s="4">
        <v>0.9975999999999996</v>
      </c>
      <c r="AO213" s="4"/>
      <c r="AP213" s="4"/>
      <c r="AQ213" s="4">
        <v>0.99759999999999949</v>
      </c>
      <c r="AR213" s="4"/>
      <c r="AS213" s="4">
        <v>0.99999999999999911</v>
      </c>
      <c r="AT213" s="4">
        <v>0.85020000000000007</v>
      </c>
      <c r="AU213" s="4">
        <v>0.99999999999999978</v>
      </c>
      <c r="AV213" s="4">
        <v>0.99700000000000022</v>
      </c>
      <c r="AW213" s="4"/>
      <c r="AX213" s="4">
        <v>1.0000000000000002</v>
      </c>
      <c r="AY213" s="4">
        <v>1.0014000000000003</v>
      </c>
      <c r="AZ213" s="4"/>
      <c r="BA213" s="4">
        <v>0.9992000000000002</v>
      </c>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row>
    <row r="214" spans="2:192" x14ac:dyDescent="0.3">
      <c r="B214">
        <v>206.5</v>
      </c>
      <c r="C214" s="5">
        <v>0.10320000000000001</v>
      </c>
      <c r="D214" s="4">
        <v>0.32379999999999998</v>
      </c>
      <c r="E214" s="4">
        <v>1.0002000042023098</v>
      </c>
      <c r="F214" s="4">
        <v>1</v>
      </c>
      <c r="G214" s="4">
        <v>1.0000000000000002</v>
      </c>
      <c r="H214" s="4">
        <v>0.99960000000000038</v>
      </c>
      <c r="I214" s="4">
        <v>1.0022</v>
      </c>
      <c r="O214" s="4">
        <v>0.99979999999999991</v>
      </c>
      <c r="P214" s="4">
        <v>0.99999999999999978</v>
      </c>
      <c r="Q214" s="4">
        <v>0.99419999999999942</v>
      </c>
      <c r="S214" s="4">
        <v>0.99999999999999989</v>
      </c>
      <c r="T214" s="4">
        <v>0.99419999999999975</v>
      </c>
      <c r="U214" s="14"/>
      <c r="V214" s="4">
        <v>0.99999999999999967</v>
      </c>
      <c r="W214" s="4">
        <v>0.99959999999999971</v>
      </c>
      <c r="X214" s="14"/>
      <c r="Y214" s="4">
        <v>1</v>
      </c>
      <c r="Z214" s="4">
        <v>0.99900000000000011</v>
      </c>
      <c r="AA214" s="14"/>
      <c r="AB214" s="4">
        <v>0.99999999999999978</v>
      </c>
      <c r="AC214" s="4">
        <v>1.0000000000000002</v>
      </c>
      <c r="AD214" s="14"/>
      <c r="AE214" s="4">
        <v>1</v>
      </c>
      <c r="AF214" s="4"/>
      <c r="AG214" s="4">
        <v>0.99639999999999995</v>
      </c>
      <c r="AH214" s="4">
        <v>1</v>
      </c>
      <c r="AI214" s="4"/>
      <c r="AJ214" s="4">
        <v>0.99620000000000031</v>
      </c>
      <c r="AK214" s="4">
        <v>1</v>
      </c>
      <c r="AL214" s="4">
        <v>0.99719999999999964</v>
      </c>
      <c r="AM214" s="4"/>
      <c r="AN214" s="4">
        <v>0.9975999999999996</v>
      </c>
      <c r="AO214" s="4"/>
      <c r="AP214" s="4"/>
      <c r="AQ214" s="4">
        <v>0.99759999999999949</v>
      </c>
      <c r="AR214" s="4"/>
      <c r="AS214" s="4">
        <v>0.99999999999999911</v>
      </c>
      <c r="AT214" s="4">
        <v>0.85260000000000002</v>
      </c>
      <c r="AU214" s="4">
        <v>0.99999999999999978</v>
      </c>
      <c r="AV214" s="4">
        <v>0.9972000000000002</v>
      </c>
      <c r="AW214" s="4"/>
      <c r="AX214" s="4">
        <v>1.0000000000000002</v>
      </c>
      <c r="AY214" s="4">
        <v>1.0014000000000003</v>
      </c>
      <c r="AZ214" s="4"/>
      <c r="BA214" s="4">
        <v>0.9992000000000002</v>
      </c>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row>
    <row r="215" spans="2:192" x14ac:dyDescent="0.3">
      <c r="B215">
        <v>207.5</v>
      </c>
      <c r="C215" s="5">
        <v>0.10480000000000002</v>
      </c>
      <c r="D215" s="4">
        <v>0.32819999999999999</v>
      </c>
      <c r="E215" s="4">
        <v>1.0002000042284813</v>
      </c>
      <c r="F215" s="4">
        <v>1</v>
      </c>
      <c r="G215" s="4">
        <v>1.0000000000000002</v>
      </c>
      <c r="H215" s="4">
        <v>0.99960000000000038</v>
      </c>
      <c r="I215" s="4">
        <v>1.0022</v>
      </c>
      <c r="O215" s="4">
        <v>0.99979999999999991</v>
      </c>
      <c r="P215" s="4">
        <v>0.99999999999999978</v>
      </c>
      <c r="Q215" s="4">
        <v>0.99419999999999942</v>
      </c>
      <c r="S215" s="4">
        <v>0.99999999999999989</v>
      </c>
      <c r="T215" s="4">
        <v>0.99459999999999971</v>
      </c>
      <c r="U215" s="14"/>
      <c r="V215" s="4">
        <v>0.99999999999999967</v>
      </c>
      <c r="W215" s="4">
        <v>0.99959999999999971</v>
      </c>
      <c r="X215" s="14"/>
      <c r="Y215" s="4">
        <v>1</v>
      </c>
      <c r="Z215" s="4">
        <v>0.99900000000000011</v>
      </c>
      <c r="AA215" s="14"/>
      <c r="AB215" s="4">
        <v>0.99999999999999978</v>
      </c>
      <c r="AC215" s="4">
        <v>1.0000000000000002</v>
      </c>
      <c r="AD215" s="14"/>
      <c r="AE215" s="4">
        <v>1</v>
      </c>
      <c r="AF215" s="4"/>
      <c r="AG215" s="4">
        <v>0.99679999999999991</v>
      </c>
      <c r="AH215" s="4">
        <v>1</v>
      </c>
      <c r="AI215" s="4"/>
      <c r="AJ215" s="4">
        <v>0.99620000000000031</v>
      </c>
      <c r="AK215" s="4">
        <v>1</v>
      </c>
      <c r="AL215" s="4">
        <v>0.99719999999999964</v>
      </c>
      <c r="AM215" s="4"/>
      <c r="AN215" s="4">
        <v>0.9975999999999996</v>
      </c>
      <c r="AO215" s="4"/>
      <c r="AP215" s="4"/>
      <c r="AQ215" s="4">
        <v>0.99759999999999949</v>
      </c>
      <c r="AR215" s="4"/>
      <c r="AS215" s="4">
        <v>0.99999999999999911</v>
      </c>
      <c r="AT215" s="4">
        <v>0.85460000000000003</v>
      </c>
      <c r="AU215" s="4">
        <v>0.99999999999999978</v>
      </c>
      <c r="AV215" s="4">
        <v>0.99740000000000018</v>
      </c>
      <c r="AW215" s="4"/>
      <c r="AX215" s="4">
        <v>1.0000000000000002</v>
      </c>
      <c r="AY215" s="4">
        <v>1.0014000000000003</v>
      </c>
      <c r="AZ215" s="4"/>
      <c r="BA215" s="4">
        <v>0.9992000000000002</v>
      </c>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row>
    <row r="216" spans="2:192" x14ac:dyDescent="0.3">
      <c r="B216">
        <v>208.5</v>
      </c>
      <c r="C216" s="5">
        <v>0.10720000000000002</v>
      </c>
      <c r="D216" s="4">
        <v>0.3342</v>
      </c>
      <c r="E216" s="4">
        <v>1.0002000042546528</v>
      </c>
      <c r="F216" s="4">
        <v>1</v>
      </c>
      <c r="G216" s="4">
        <v>1.0000000000000002</v>
      </c>
      <c r="H216" s="4">
        <v>0.99960000000000038</v>
      </c>
      <c r="I216" s="4">
        <v>1.0022</v>
      </c>
      <c r="O216" s="4">
        <v>0.99979999999999991</v>
      </c>
      <c r="P216" s="4">
        <v>0.99999999999999978</v>
      </c>
      <c r="Q216" s="4">
        <v>0.99419999999999942</v>
      </c>
      <c r="S216" s="4">
        <v>0.99999999999999989</v>
      </c>
      <c r="T216" s="4">
        <v>0.99479999999999968</v>
      </c>
      <c r="U216" s="14"/>
      <c r="V216" s="4">
        <v>0.99999999999999967</v>
      </c>
      <c r="W216" s="4">
        <v>0.99959999999999971</v>
      </c>
      <c r="X216" s="14"/>
      <c r="Y216" s="4">
        <v>1</v>
      </c>
      <c r="Z216" s="4">
        <v>0.99900000000000011</v>
      </c>
      <c r="AA216" s="14"/>
      <c r="AB216" s="4">
        <v>0.99999999999999978</v>
      </c>
      <c r="AC216" s="4">
        <v>1.0000000000000002</v>
      </c>
      <c r="AD216" s="14"/>
      <c r="AE216" s="4">
        <v>1</v>
      </c>
      <c r="AF216" s="4"/>
      <c r="AG216" s="4">
        <v>0.99679999999999991</v>
      </c>
      <c r="AH216" s="4">
        <v>1</v>
      </c>
      <c r="AI216" s="4"/>
      <c r="AJ216" s="4">
        <v>0.99640000000000029</v>
      </c>
      <c r="AK216" s="4">
        <v>1</v>
      </c>
      <c r="AL216" s="4">
        <v>0.99719999999999964</v>
      </c>
      <c r="AM216" s="4"/>
      <c r="AN216" s="4">
        <v>0.9975999999999996</v>
      </c>
      <c r="AO216" s="4"/>
      <c r="AP216" s="4"/>
      <c r="AQ216" s="4">
        <v>0.99759999999999949</v>
      </c>
      <c r="AR216" s="4"/>
      <c r="AS216" s="4">
        <v>0.99999999999999911</v>
      </c>
      <c r="AT216" s="4">
        <v>0.85740000000000005</v>
      </c>
      <c r="AU216" s="4">
        <v>0.99999999999999978</v>
      </c>
      <c r="AV216" s="4">
        <v>0.99740000000000018</v>
      </c>
      <c r="AW216" s="4"/>
      <c r="AX216" s="4">
        <v>1.0000000000000002</v>
      </c>
      <c r="AY216" s="4">
        <v>1.0014000000000003</v>
      </c>
      <c r="AZ216" s="4"/>
      <c r="BA216" s="4">
        <v>0.9992000000000002</v>
      </c>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row>
    <row r="217" spans="2:192" x14ac:dyDescent="0.3">
      <c r="B217">
        <v>209.5</v>
      </c>
      <c r="C217" s="5">
        <v>0.11000000000000001</v>
      </c>
      <c r="D217" s="4">
        <v>0.33939999999999998</v>
      </c>
      <c r="E217" s="4">
        <v>1.0002000042808243</v>
      </c>
      <c r="F217" s="4">
        <v>1</v>
      </c>
      <c r="G217" s="4">
        <v>1.0000000000000002</v>
      </c>
      <c r="H217" s="4">
        <v>0.99960000000000038</v>
      </c>
      <c r="I217" s="4">
        <v>1.0022</v>
      </c>
      <c r="O217" s="4">
        <v>0.99979999999999991</v>
      </c>
      <c r="P217" s="4">
        <v>0.99999999999999978</v>
      </c>
      <c r="Q217" s="4">
        <v>0.99419999999999942</v>
      </c>
      <c r="S217" s="4">
        <v>0.99999999999999989</v>
      </c>
      <c r="T217" s="4">
        <v>0.99479999999999968</v>
      </c>
      <c r="U217" s="14"/>
      <c r="V217" s="4">
        <v>0.99999999999999967</v>
      </c>
      <c r="W217" s="4">
        <v>0.99959999999999971</v>
      </c>
      <c r="X217" s="14"/>
      <c r="Y217" s="4">
        <v>1</v>
      </c>
      <c r="Z217" s="4">
        <v>0.99900000000000011</v>
      </c>
      <c r="AA217" s="14"/>
      <c r="AB217" s="4">
        <v>0.99999999999999978</v>
      </c>
      <c r="AC217" s="4">
        <v>1.0000000000000002</v>
      </c>
      <c r="AD217" s="14"/>
      <c r="AE217" s="4">
        <v>1</v>
      </c>
      <c r="AF217" s="4"/>
      <c r="AG217" s="4">
        <v>0.99699999999999989</v>
      </c>
      <c r="AH217" s="4">
        <v>1</v>
      </c>
      <c r="AI217" s="4"/>
      <c r="AJ217" s="4">
        <v>0.99660000000000026</v>
      </c>
      <c r="AK217" s="4">
        <v>1</v>
      </c>
      <c r="AL217" s="4">
        <v>0.99719999999999964</v>
      </c>
      <c r="AM217" s="4"/>
      <c r="AN217" s="4">
        <v>0.9975999999999996</v>
      </c>
      <c r="AO217" s="4"/>
      <c r="AP217" s="4"/>
      <c r="AQ217" s="4">
        <v>0.99759999999999949</v>
      </c>
      <c r="AR217" s="4"/>
      <c r="AS217" s="4">
        <v>0.99999999999999911</v>
      </c>
      <c r="AT217" s="4">
        <v>0.85960000000000003</v>
      </c>
      <c r="AU217" s="4">
        <v>0.99999999999999978</v>
      </c>
      <c r="AV217" s="4">
        <v>0.99740000000000018</v>
      </c>
      <c r="AW217" s="4"/>
      <c r="AX217" s="4">
        <v>1.0000000000000002</v>
      </c>
      <c r="AY217" s="4">
        <v>1.0014000000000003</v>
      </c>
      <c r="AZ217" s="4"/>
      <c r="BA217" s="4">
        <v>0.9992000000000002</v>
      </c>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row>
    <row r="218" spans="2:192" x14ac:dyDescent="0.3">
      <c r="B218">
        <v>210.5</v>
      </c>
      <c r="C218" s="5">
        <v>0.11180000000000001</v>
      </c>
      <c r="D218" s="4">
        <v>0.34659999999999996</v>
      </c>
      <c r="E218" s="4">
        <v>1.0002000043069958</v>
      </c>
      <c r="F218" s="4">
        <v>1</v>
      </c>
      <c r="G218" s="4">
        <v>1.0000000000000002</v>
      </c>
      <c r="H218" s="4">
        <v>0.99960000000000038</v>
      </c>
      <c r="I218" s="4">
        <v>1.0022</v>
      </c>
      <c r="O218" s="4">
        <v>0.99979999999999991</v>
      </c>
      <c r="P218" s="4">
        <v>0.99999999999999978</v>
      </c>
      <c r="Q218" s="4">
        <v>0.99419999999999942</v>
      </c>
      <c r="S218" s="4">
        <v>0.99999999999999989</v>
      </c>
      <c r="T218" s="4">
        <v>0.99479999999999968</v>
      </c>
      <c r="U218" s="14"/>
      <c r="V218" s="4">
        <v>0.99999999999999967</v>
      </c>
      <c r="W218" s="4">
        <v>0.99959999999999971</v>
      </c>
      <c r="X218" s="14"/>
      <c r="Y218" s="4">
        <v>1</v>
      </c>
      <c r="Z218" s="4">
        <v>0.99900000000000011</v>
      </c>
      <c r="AA218" s="14"/>
      <c r="AB218" s="4">
        <v>0.99999999999999978</v>
      </c>
      <c r="AC218" s="4">
        <v>1.0000000000000002</v>
      </c>
      <c r="AD218" s="14"/>
      <c r="AE218" s="4">
        <v>1</v>
      </c>
      <c r="AF218" s="4"/>
      <c r="AG218" s="4">
        <v>0.99699999999999989</v>
      </c>
      <c r="AH218" s="4">
        <v>1</v>
      </c>
      <c r="AI218" s="4"/>
      <c r="AJ218" s="4">
        <v>0.99680000000000024</v>
      </c>
      <c r="AK218" s="4">
        <v>1</v>
      </c>
      <c r="AL218" s="4">
        <v>0.99719999999999964</v>
      </c>
      <c r="AM218" s="4"/>
      <c r="AN218" s="4">
        <v>0.9975999999999996</v>
      </c>
      <c r="AO218" s="4"/>
      <c r="AP218" s="4"/>
      <c r="AQ218" s="4">
        <v>0.99759999999999949</v>
      </c>
      <c r="AR218" s="4"/>
      <c r="AS218" s="4">
        <v>0.99999999999999911</v>
      </c>
      <c r="AT218" s="4">
        <v>0.86280000000000001</v>
      </c>
      <c r="AU218" s="4">
        <v>0.99999999999999978</v>
      </c>
      <c r="AV218" s="4">
        <v>0.99740000000000018</v>
      </c>
      <c r="AW218" s="4"/>
      <c r="AX218" s="4">
        <v>1.0000000000000002</v>
      </c>
      <c r="AY218" s="4">
        <v>1.0014000000000003</v>
      </c>
      <c r="AZ218" s="4"/>
      <c r="BA218" s="4">
        <v>0.9992000000000002</v>
      </c>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row>
    <row r="219" spans="2:192" x14ac:dyDescent="0.3">
      <c r="B219">
        <v>211.5</v>
      </c>
      <c r="C219" s="5">
        <v>0.11600000000000001</v>
      </c>
      <c r="D219" s="4">
        <v>0.35039999999999999</v>
      </c>
      <c r="E219" s="4">
        <v>1.0002000043331674</v>
      </c>
      <c r="F219" s="4">
        <v>1</v>
      </c>
      <c r="G219" s="4">
        <v>1.0000000000000002</v>
      </c>
      <c r="H219" s="4">
        <v>0.99960000000000038</v>
      </c>
      <c r="I219" s="4">
        <v>1.0022</v>
      </c>
      <c r="O219" s="4">
        <v>0.99979999999999991</v>
      </c>
      <c r="P219" s="4">
        <v>0.99999999999999978</v>
      </c>
      <c r="Q219" s="4">
        <v>0.99419999999999942</v>
      </c>
      <c r="S219" s="4">
        <v>0.99999999999999989</v>
      </c>
      <c r="T219" s="4">
        <v>0.99539999999999973</v>
      </c>
      <c r="U219" s="14"/>
      <c r="V219" s="4">
        <v>0.99999999999999967</v>
      </c>
      <c r="W219" s="4">
        <v>0.99959999999999971</v>
      </c>
      <c r="X219" s="14"/>
      <c r="Y219" s="4">
        <v>1</v>
      </c>
      <c r="Z219" s="4">
        <v>0.99900000000000011</v>
      </c>
      <c r="AA219" s="14"/>
      <c r="AB219" s="4">
        <v>0.99999999999999978</v>
      </c>
      <c r="AC219" s="4">
        <v>1.0000000000000002</v>
      </c>
      <c r="AD219" s="14"/>
      <c r="AE219" s="4">
        <v>1</v>
      </c>
      <c r="AF219" s="4"/>
      <c r="AG219" s="4">
        <v>0.99699999999999989</v>
      </c>
      <c r="AH219" s="4">
        <v>1</v>
      </c>
      <c r="AI219" s="4"/>
      <c r="AJ219" s="4">
        <v>0.99680000000000024</v>
      </c>
      <c r="AK219" s="4">
        <v>1</v>
      </c>
      <c r="AL219" s="4">
        <v>0.99719999999999964</v>
      </c>
      <c r="AM219" s="4"/>
      <c r="AN219" s="4">
        <v>0.9975999999999996</v>
      </c>
      <c r="AO219" s="4"/>
      <c r="AP219" s="4"/>
      <c r="AQ219" s="4">
        <v>0.99759999999999949</v>
      </c>
      <c r="AR219" s="4"/>
      <c r="AS219" s="4">
        <v>0.99999999999999911</v>
      </c>
      <c r="AT219" s="4">
        <v>0.86499999999999999</v>
      </c>
      <c r="AU219" s="4">
        <v>0.99999999999999978</v>
      </c>
      <c r="AV219" s="4">
        <v>0.99740000000000018</v>
      </c>
      <c r="AW219" s="4"/>
      <c r="AX219" s="4">
        <v>1.0000000000000002</v>
      </c>
      <c r="AY219" s="4">
        <v>1.0014000000000003</v>
      </c>
      <c r="AZ219" s="4"/>
      <c r="BA219" s="4">
        <v>0.9992000000000002</v>
      </c>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row>
    <row r="220" spans="2:192" x14ac:dyDescent="0.3">
      <c r="B220">
        <v>212.5</v>
      </c>
      <c r="C220" s="5">
        <v>0.11860000000000001</v>
      </c>
      <c r="D220" s="4">
        <v>0.35659999999999997</v>
      </c>
      <c r="E220" s="4">
        <v>1.0002000043593389</v>
      </c>
      <c r="F220" s="4">
        <v>1</v>
      </c>
      <c r="G220" s="4">
        <v>1.0000000000000002</v>
      </c>
      <c r="H220" s="4">
        <v>0.99960000000000038</v>
      </c>
      <c r="I220" s="4">
        <v>1.0022</v>
      </c>
      <c r="O220" s="4">
        <v>0.99979999999999991</v>
      </c>
      <c r="P220" s="4">
        <v>0.99999999999999978</v>
      </c>
      <c r="Q220" s="4">
        <v>0.99419999999999942</v>
      </c>
      <c r="S220" s="4">
        <v>0.99999999999999989</v>
      </c>
      <c r="T220" s="4">
        <v>0.99559999999999971</v>
      </c>
      <c r="U220" s="14"/>
      <c r="V220" s="4">
        <v>0.99999999999999967</v>
      </c>
      <c r="W220" s="4">
        <v>0.99959999999999971</v>
      </c>
      <c r="X220" s="14"/>
      <c r="Y220" s="4">
        <v>1</v>
      </c>
      <c r="Z220" s="4">
        <v>0.99920000000000009</v>
      </c>
      <c r="AA220" s="14"/>
      <c r="AB220" s="4">
        <v>0.99999999999999978</v>
      </c>
      <c r="AC220" s="4">
        <v>1.0000000000000002</v>
      </c>
      <c r="AD220" s="14"/>
      <c r="AE220" s="4">
        <v>1</v>
      </c>
      <c r="AF220" s="4"/>
      <c r="AG220" s="4">
        <v>0.99699999999999989</v>
      </c>
      <c r="AH220" s="4">
        <v>1</v>
      </c>
      <c r="AI220" s="4"/>
      <c r="AJ220" s="4">
        <v>0.99700000000000022</v>
      </c>
      <c r="AK220" s="4">
        <v>1</v>
      </c>
      <c r="AL220" s="4">
        <v>0.99719999999999964</v>
      </c>
      <c r="AM220" s="4"/>
      <c r="AN220" s="4">
        <v>0.9975999999999996</v>
      </c>
      <c r="AO220" s="4"/>
      <c r="AP220" s="4"/>
      <c r="AQ220" s="4">
        <v>0.99759999999999949</v>
      </c>
      <c r="AR220" s="4"/>
      <c r="AS220" s="4">
        <v>0.99999999999999911</v>
      </c>
      <c r="AT220" s="4">
        <v>0.86639999999999995</v>
      </c>
      <c r="AU220" s="4">
        <v>0.99999999999999978</v>
      </c>
      <c r="AV220" s="4">
        <v>0.99760000000000015</v>
      </c>
      <c r="AW220" s="4"/>
      <c r="AX220" s="4">
        <v>1.0000000000000002</v>
      </c>
      <c r="AY220" s="4">
        <v>1.0014000000000003</v>
      </c>
      <c r="AZ220" s="4"/>
      <c r="BA220" s="4">
        <v>0.9992000000000002</v>
      </c>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row>
    <row r="221" spans="2:192" x14ac:dyDescent="0.3">
      <c r="B221">
        <v>213.5</v>
      </c>
      <c r="C221" s="5">
        <v>0.12200000000000001</v>
      </c>
      <c r="D221" s="4">
        <v>0.36359999999999998</v>
      </c>
      <c r="E221" s="4">
        <v>1.0002000043855104</v>
      </c>
      <c r="F221" s="4">
        <v>1</v>
      </c>
      <c r="G221" s="4">
        <v>1.0000000000000002</v>
      </c>
      <c r="H221" s="4">
        <v>0.99960000000000038</v>
      </c>
      <c r="I221" s="4">
        <v>1.0022</v>
      </c>
      <c r="O221" s="4">
        <v>0.99979999999999991</v>
      </c>
      <c r="P221" s="4">
        <v>0.99999999999999978</v>
      </c>
      <c r="Q221" s="4">
        <v>0.99419999999999942</v>
      </c>
      <c r="S221" s="4">
        <v>0.99999999999999989</v>
      </c>
      <c r="T221" s="4">
        <v>0.99559999999999971</v>
      </c>
      <c r="U221" s="14"/>
      <c r="V221" s="4">
        <v>0.99999999999999967</v>
      </c>
      <c r="W221" s="4">
        <v>0.99959999999999971</v>
      </c>
      <c r="X221" s="14"/>
      <c r="Y221" s="4">
        <v>1</v>
      </c>
      <c r="Z221" s="4">
        <v>0.99920000000000009</v>
      </c>
      <c r="AA221" s="14"/>
      <c r="AB221" s="4">
        <v>0.99999999999999978</v>
      </c>
      <c r="AC221" s="4">
        <v>1.0000000000000002</v>
      </c>
      <c r="AD221" s="14"/>
      <c r="AE221" s="4">
        <v>1</v>
      </c>
      <c r="AF221" s="4"/>
      <c r="AG221" s="4">
        <v>0.99719999999999986</v>
      </c>
      <c r="AH221" s="4">
        <v>1</v>
      </c>
      <c r="AI221" s="4"/>
      <c r="AJ221" s="4">
        <v>0.99700000000000022</v>
      </c>
      <c r="AK221" s="4">
        <v>1</v>
      </c>
      <c r="AL221" s="4">
        <v>0.99719999999999964</v>
      </c>
      <c r="AM221" s="4"/>
      <c r="AN221" s="4">
        <v>0.9975999999999996</v>
      </c>
      <c r="AO221" s="4"/>
      <c r="AP221" s="4"/>
      <c r="AQ221" s="4">
        <v>0.99759999999999949</v>
      </c>
      <c r="AR221" s="4"/>
      <c r="AS221" s="4">
        <v>0.99999999999999911</v>
      </c>
      <c r="AT221" s="4">
        <v>0.86959999999999993</v>
      </c>
      <c r="AU221" s="4">
        <v>0.99999999999999978</v>
      </c>
      <c r="AV221" s="4">
        <v>0.99760000000000015</v>
      </c>
      <c r="AW221" s="4"/>
      <c r="AX221" s="4">
        <v>1.0000000000000002</v>
      </c>
      <c r="AY221" s="4">
        <v>1.0014000000000003</v>
      </c>
      <c r="AZ221" s="4"/>
      <c r="BA221" s="4">
        <v>0.9992000000000002</v>
      </c>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row>
    <row r="222" spans="2:192" x14ac:dyDescent="0.3">
      <c r="B222">
        <v>214.5</v>
      </c>
      <c r="C222" s="5">
        <v>0.12480000000000001</v>
      </c>
      <c r="D222" s="4">
        <v>0.3674</v>
      </c>
      <c r="E222" s="4">
        <v>1.0002000044116819</v>
      </c>
      <c r="F222" s="4">
        <v>1</v>
      </c>
      <c r="G222" s="4">
        <v>1.0000000000000002</v>
      </c>
      <c r="H222" s="4">
        <v>0.99960000000000038</v>
      </c>
      <c r="I222" s="4">
        <v>1.0022</v>
      </c>
      <c r="O222" s="4">
        <v>0.99979999999999991</v>
      </c>
      <c r="P222" s="4">
        <v>0.99999999999999978</v>
      </c>
      <c r="Q222" s="4">
        <v>0.99419999999999942</v>
      </c>
      <c r="S222" s="4">
        <v>0.99999999999999989</v>
      </c>
      <c r="T222" s="4">
        <v>0.99579999999999969</v>
      </c>
      <c r="U222" s="14"/>
      <c r="V222" s="4">
        <v>0.99999999999999967</v>
      </c>
      <c r="W222" s="4">
        <v>0.99959999999999971</v>
      </c>
      <c r="X222" s="14"/>
      <c r="Y222" s="4">
        <v>1</v>
      </c>
      <c r="Z222" s="4">
        <v>0.99920000000000009</v>
      </c>
      <c r="AA222" s="14"/>
      <c r="AB222" s="4">
        <v>0.99999999999999978</v>
      </c>
      <c r="AC222" s="4">
        <v>1.0000000000000002</v>
      </c>
      <c r="AD222" s="14"/>
      <c r="AE222" s="4">
        <v>1</v>
      </c>
      <c r="AF222" s="4"/>
      <c r="AG222" s="4">
        <v>0.99779999999999991</v>
      </c>
      <c r="AH222" s="4">
        <v>1</v>
      </c>
      <c r="AI222" s="4"/>
      <c r="AJ222" s="4">
        <v>0.99700000000000022</v>
      </c>
      <c r="AK222" s="4">
        <v>1</v>
      </c>
      <c r="AL222" s="4">
        <v>0.99719999999999964</v>
      </c>
      <c r="AM222" s="4"/>
      <c r="AN222" s="4">
        <v>0.9975999999999996</v>
      </c>
      <c r="AO222" s="4"/>
      <c r="AP222" s="4"/>
      <c r="AQ222" s="4">
        <v>0.99759999999999949</v>
      </c>
      <c r="AR222" s="4"/>
      <c r="AS222" s="4">
        <v>0.99999999999999911</v>
      </c>
      <c r="AT222" s="4">
        <v>0.87219999999999998</v>
      </c>
      <c r="AU222" s="4">
        <v>0.99999999999999978</v>
      </c>
      <c r="AV222" s="4">
        <v>0.99780000000000013</v>
      </c>
      <c r="AW222" s="4"/>
      <c r="AX222" s="4">
        <v>1.0000000000000002</v>
      </c>
      <c r="AY222" s="4">
        <v>1.0014000000000003</v>
      </c>
      <c r="AZ222" s="4"/>
      <c r="BA222" s="4">
        <v>0.9992000000000002</v>
      </c>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row>
    <row r="223" spans="2:192" x14ac:dyDescent="0.3">
      <c r="B223">
        <v>215.5</v>
      </c>
      <c r="C223" s="5">
        <v>0.12760000000000002</v>
      </c>
      <c r="D223" s="4">
        <v>0.37419999999999998</v>
      </c>
      <c r="E223" s="4">
        <v>1.0002000044378534</v>
      </c>
      <c r="F223" s="4">
        <v>1</v>
      </c>
      <c r="G223" s="4">
        <v>1.0000000000000002</v>
      </c>
      <c r="H223" s="4">
        <v>0.99960000000000038</v>
      </c>
      <c r="I223" s="4">
        <v>1.0022</v>
      </c>
      <c r="O223" s="4">
        <v>0.99979999999999991</v>
      </c>
      <c r="P223" s="4">
        <v>0.99999999999999978</v>
      </c>
      <c r="Q223" s="4">
        <v>0.99419999999999942</v>
      </c>
      <c r="S223" s="4">
        <v>0.99999999999999989</v>
      </c>
      <c r="T223" s="4">
        <v>0.99579999999999969</v>
      </c>
      <c r="U223" s="14"/>
      <c r="V223" s="4">
        <v>0.99999999999999967</v>
      </c>
      <c r="W223" s="4">
        <v>0.99959999999999971</v>
      </c>
      <c r="X223" s="14"/>
      <c r="Y223" s="4">
        <v>1</v>
      </c>
      <c r="Z223" s="4">
        <v>0.99920000000000009</v>
      </c>
      <c r="AA223" s="14"/>
      <c r="AB223" s="4">
        <v>0.99999999999999978</v>
      </c>
      <c r="AC223" s="4">
        <v>1.0000000000000002</v>
      </c>
      <c r="AD223" s="14"/>
      <c r="AE223" s="4">
        <v>1</v>
      </c>
      <c r="AF223" s="4"/>
      <c r="AG223" s="4">
        <v>0.99779999999999991</v>
      </c>
      <c r="AH223" s="4">
        <v>1</v>
      </c>
      <c r="AI223" s="4"/>
      <c r="AJ223" s="4">
        <v>0.9972000000000002</v>
      </c>
      <c r="AK223" s="4">
        <v>1</v>
      </c>
      <c r="AL223" s="4">
        <v>0.99719999999999964</v>
      </c>
      <c r="AM223" s="4"/>
      <c r="AN223" s="4">
        <v>0.9975999999999996</v>
      </c>
      <c r="AO223" s="4"/>
      <c r="AP223" s="4"/>
      <c r="AQ223" s="4">
        <v>0.99759999999999949</v>
      </c>
      <c r="AR223" s="4"/>
      <c r="AS223" s="4">
        <v>0.99999999999999911</v>
      </c>
      <c r="AT223" s="4">
        <v>0.87359999999999993</v>
      </c>
      <c r="AU223" s="4">
        <v>0.99999999999999978</v>
      </c>
      <c r="AV223" s="4">
        <v>0.99780000000000013</v>
      </c>
      <c r="AW223" s="4"/>
      <c r="AX223" s="4">
        <v>1.0000000000000002</v>
      </c>
      <c r="AY223" s="4">
        <v>1.0014000000000003</v>
      </c>
      <c r="AZ223" s="4"/>
      <c r="BA223" s="4">
        <v>0.9992000000000002</v>
      </c>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row>
    <row r="224" spans="2:192" x14ac:dyDescent="0.3">
      <c r="B224">
        <v>216.5</v>
      </c>
      <c r="C224" s="5">
        <v>0.13160000000000002</v>
      </c>
      <c r="D224" s="4">
        <v>0.38019999999999998</v>
      </c>
      <c r="E224" s="4">
        <v>1.0002000044640249</v>
      </c>
      <c r="F224" s="4">
        <v>1</v>
      </c>
      <c r="G224" s="4">
        <v>1.0000000000000002</v>
      </c>
      <c r="H224" s="4">
        <v>0.99960000000000038</v>
      </c>
      <c r="I224" s="4">
        <v>1.0022</v>
      </c>
      <c r="O224" s="4">
        <v>0.99979999999999991</v>
      </c>
      <c r="P224" s="4">
        <v>0.99999999999999978</v>
      </c>
      <c r="Q224" s="4">
        <v>0.99419999999999942</v>
      </c>
      <c r="S224" s="4">
        <v>0.99999999999999989</v>
      </c>
      <c r="T224" s="4">
        <v>0.99579999999999969</v>
      </c>
      <c r="U224" s="14"/>
      <c r="V224" s="4">
        <v>0.99999999999999967</v>
      </c>
      <c r="W224" s="4">
        <v>0.99959999999999971</v>
      </c>
      <c r="X224" s="14"/>
      <c r="Y224" s="4">
        <v>1</v>
      </c>
      <c r="Z224" s="4">
        <v>0.99940000000000007</v>
      </c>
      <c r="AA224" s="14"/>
      <c r="AB224" s="4">
        <v>0.99999999999999978</v>
      </c>
      <c r="AC224" s="4">
        <v>1.0000000000000002</v>
      </c>
      <c r="AD224" s="14"/>
      <c r="AE224" s="4">
        <v>1</v>
      </c>
      <c r="AF224" s="4"/>
      <c r="AG224" s="4">
        <v>0.99799999999999989</v>
      </c>
      <c r="AH224" s="4">
        <v>1</v>
      </c>
      <c r="AI224" s="4"/>
      <c r="AJ224" s="4">
        <v>0.9972000000000002</v>
      </c>
      <c r="AK224" s="4">
        <v>1</v>
      </c>
      <c r="AL224" s="4">
        <v>0.99719999999999964</v>
      </c>
      <c r="AM224" s="4"/>
      <c r="AN224" s="4">
        <v>0.9975999999999996</v>
      </c>
      <c r="AO224" s="4"/>
      <c r="AP224" s="4"/>
      <c r="AQ224" s="4">
        <v>0.99759999999999949</v>
      </c>
      <c r="AR224" s="4"/>
      <c r="AS224" s="4">
        <v>0.99999999999999911</v>
      </c>
      <c r="AT224" s="4">
        <v>0.87679999999999991</v>
      </c>
      <c r="AU224" s="4">
        <v>0.99999999999999978</v>
      </c>
      <c r="AV224" s="4">
        <v>0.99780000000000013</v>
      </c>
      <c r="AW224" s="4"/>
      <c r="AX224" s="4">
        <v>1.0000000000000002</v>
      </c>
      <c r="AY224" s="4">
        <v>1.0014000000000003</v>
      </c>
      <c r="AZ224" s="4"/>
      <c r="BA224" s="4">
        <v>0.9992000000000002</v>
      </c>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row>
    <row r="225" spans="2:192" x14ac:dyDescent="0.3">
      <c r="B225">
        <v>217.5</v>
      </c>
      <c r="C225" s="5">
        <v>0.13520000000000001</v>
      </c>
      <c r="D225" s="4">
        <v>0.3876</v>
      </c>
      <c r="E225" s="4">
        <v>1.0002000044901964</v>
      </c>
      <c r="F225" s="4">
        <v>1</v>
      </c>
      <c r="G225" s="4">
        <v>1.0000000000000002</v>
      </c>
      <c r="H225" s="4">
        <v>0.99960000000000038</v>
      </c>
      <c r="I225" s="4">
        <v>1.0022</v>
      </c>
      <c r="O225" s="4">
        <v>0.99979999999999991</v>
      </c>
      <c r="P225" s="4">
        <v>0.99999999999999978</v>
      </c>
      <c r="Q225" s="4">
        <v>0.99419999999999942</v>
      </c>
      <c r="S225" s="4">
        <v>0.99999999999999989</v>
      </c>
      <c r="T225" s="4">
        <v>0.99579999999999969</v>
      </c>
      <c r="U225" s="14"/>
      <c r="V225" s="4">
        <v>0.99999999999999967</v>
      </c>
      <c r="W225" s="4">
        <v>0.99959999999999971</v>
      </c>
      <c r="X225" s="14"/>
      <c r="Y225" s="4">
        <v>1</v>
      </c>
      <c r="Z225" s="4">
        <v>0.99940000000000007</v>
      </c>
      <c r="AA225" s="14"/>
      <c r="AB225" s="4">
        <v>0.99999999999999978</v>
      </c>
      <c r="AC225" s="4">
        <v>1.0000000000000002</v>
      </c>
      <c r="AD225" s="14"/>
      <c r="AE225" s="4">
        <v>1</v>
      </c>
      <c r="AF225" s="4"/>
      <c r="AG225" s="4">
        <v>0.99819999999999987</v>
      </c>
      <c r="AH225" s="4">
        <v>1</v>
      </c>
      <c r="AI225" s="4"/>
      <c r="AJ225" s="4">
        <v>0.9972000000000002</v>
      </c>
      <c r="AK225" s="4">
        <v>1</v>
      </c>
      <c r="AL225" s="4">
        <v>0.99719999999999964</v>
      </c>
      <c r="AM225" s="4"/>
      <c r="AN225" s="4">
        <v>0.9975999999999996</v>
      </c>
      <c r="AO225" s="4"/>
      <c r="AP225" s="4"/>
      <c r="AQ225" s="4">
        <v>0.99759999999999949</v>
      </c>
      <c r="AR225" s="4"/>
      <c r="AS225" s="4">
        <v>0.99999999999999911</v>
      </c>
      <c r="AT225" s="4">
        <v>0.87939999999999996</v>
      </c>
      <c r="AU225" s="4">
        <v>0.99999999999999978</v>
      </c>
      <c r="AV225" s="4">
        <v>0.99800000000000011</v>
      </c>
      <c r="AW225" s="4"/>
      <c r="AX225" s="4">
        <v>1.0000000000000002</v>
      </c>
      <c r="AY225" s="4">
        <v>1.0014000000000003</v>
      </c>
      <c r="AZ225" s="4"/>
      <c r="BA225" s="4">
        <v>0.9992000000000002</v>
      </c>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row>
    <row r="226" spans="2:192" x14ac:dyDescent="0.3">
      <c r="B226">
        <v>218.5</v>
      </c>
      <c r="C226" s="5">
        <v>0.13820000000000002</v>
      </c>
      <c r="D226" s="4">
        <v>0.39319999999999999</v>
      </c>
      <c r="E226" s="4">
        <v>1.0002000045163679</v>
      </c>
      <c r="F226" s="4">
        <v>1</v>
      </c>
      <c r="G226" s="4">
        <v>1.0000000000000002</v>
      </c>
      <c r="H226" s="4">
        <v>0.99960000000000038</v>
      </c>
      <c r="I226" s="4">
        <v>1.0022</v>
      </c>
      <c r="O226" s="4">
        <v>0.99979999999999991</v>
      </c>
      <c r="P226" s="4">
        <v>0.99999999999999978</v>
      </c>
      <c r="Q226" s="4">
        <v>0.99419999999999942</v>
      </c>
      <c r="S226" s="4">
        <v>0.99999999999999989</v>
      </c>
      <c r="T226" s="4">
        <v>0.99579999999999969</v>
      </c>
      <c r="U226" s="14"/>
      <c r="V226" s="4">
        <v>0.99999999999999967</v>
      </c>
      <c r="W226" s="4">
        <v>0.99959999999999971</v>
      </c>
      <c r="X226" s="14"/>
      <c r="Y226" s="4">
        <v>1</v>
      </c>
      <c r="Z226" s="4">
        <v>0.99960000000000004</v>
      </c>
      <c r="AA226" s="14"/>
      <c r="AB226" s="4">
        <v>0.99999999999999978</v>
      </c>
      <c r="AC226" s="4">
        <v>1.0000000000000002</v>
      </c>
      <c r="AD226" s="14"/>
      <c r="AE226" s="4">
        <v>1</v>
      </c>
      <c r="AF226" s="4"/>
      <c r="AG226" s="4">
        <v>0.99819999999999987</v>
      </c>
      <c r="AH226" s="4">
        <v>1</v>
      </c>
      <c r="AI226" s="4"/>
      <c r="AJ226" s="4">
        <v>0.99740000000000018</v>
      </c>
      <c r="AK226" s="4">
        <v>1</v>
      </c>
      <c r="AL226" s="4">
        <v>0.99719999999999964</v>
      </c>
      <c r="AM226" s="4"/>
      <c r="AN226" s="4">
        <v>0.9975999999999996</v>
      </c>
      <c r="AO226" s="4"/>
      <c r="AP226" s="4"/>
      <c r="AQ226" s="4">
        <v>0.99759999999999949</v>
      </c>
      <c r="AR226" s="4"/>
      <c r="AS226" s="4">
        <v>0.99999999999999911</v>
      </c>
      <c r="AT226" s="4">
        <v>0.88079999999999992</v>
      </c>
      <c r="AU226" s="4">
        <v>0.99999999999999978</v>
      </c>
      <c r="AV226" s="4">
        <v>0.99800000000000011</v>
      </c>
      <c r="AW226" s="4"/>
      <c r="AX226" s="4">
        <v>1.0000000000000002</v>
      </c>
      <c r="AY226" s="4">
        <v>1.0014000000000003</v>
      </c>
      <c r="AZ226" s="4"/>
      <c r="BA226" s="4">
        <v>0.9992000000000002</v>
      </c>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row>
    <row r="227" spans="2:192" x14ac:dyDescent="0.3">
      <c r="B227">
        <v>219.5</v>
      </c>
      <c r="C227" s="5">
        <v>0.13980000000000001</v>
      </c>
      <c r="D227" s="4">
        <v>0.39700000000000002</v>
      </c>
      <c r="E227" s="4">
        <v>1.0002000045425394</v>
      </c>
      <c r="F227" s="4">
        <v>1</v>
      </c>
      <c r="G227" s="4">
        <v>1.0000000000000002</v>
      </c>
      <c r="H227" s="4">
        <v>0.99960000000000038</v>
      </c>
      <c r="I227" s="4">
        <v>1.0022</v>
      </c>
      <c r="O227" s="4">
        <v>0.99979999999999991</v>
      </c>
      <c r="P227" s="4">
        <v>0.99999999999999978</v>
      </c>
      <c r="Q227" s="4">
        <v>0.99419999999999942</v>
      </c>
      <c r="S227" s="4">
        <v>0.99999999999999989</v>
      </c>
      <c r="T227" s="4">
        <v>0.99619999999999964</v>
      </c>
      <c r="U227" s="14"/>
      <c r="V227" s="4">
        <v>0.99999999999999967</v>
      </c>
      <c r="W227" s="4">
        <v>0.99959999999999971</v>
      </c>
      <c r="X227" s="14"/>
      <c r="Y227" s="4">
        <v>1</v>
      </c>
      <c r="Z227" s="4">
        <v>0.99960000000000004</v>
      </c>
      <c r="AA227" s="14"/>
      <c r="AB227" s="4">
        <v>0.99999999999999978</v>
      </c>
      <c r="AC227" s="4">
        <v>1.0000000000000002</v>
      </c>
      <c r="AD227" s="14"/>
      <c r="AE227" s="4">
        <v>1</v>
      </c>
      <c r="AF227" s="4"/>
      <c r="AG227" s="4">
        <v>0.99819999999999987</v>
      </c>
      <c r="AH227" s="4">
        <v>1</v>
      </c>
      <c r="AI227" s="4"/>
      <c r="AJ227" s="4">
        <v>0.99760000000000015</v>
      </c>
      <c r="AK227" s="4">
        <v>1</v>
      </c>
      <c r="AL227" s="4">
        <v>0.99719999999999964</v>
      </c>
      <c r="AM227" s="4"/>
      <c r="AN227" s="4">
        <v>0.9975999999999996</v>
      </c>
      <c r="AO227" s="4"/>
      <c r="AP227" s="4"/>
      <c r="AQ227" s="4">
        <v>0.99759999999999949</v>
      </c>
      <c r="AR227" s="4"/>
      <c r="AS227" s="4">
        <v>0.99999999999999911</v>
      </c>
      <c r="AT227" s="4">
        <v>0.88279999999999992</v>
      </c>
      <c r="AU227" s="4">
        <v>0.99999999999999978</v>
      </c>
      <c r="AV227" s="4">
        <v>0.99860000000000015</v>
      </c>
      <c r="AW227" s="4"/>
      <c r="AX227" s="4">
        <v>1.0000000000000002</v>
      </c>
      <c r="AY227" s="4">
        <v>1.0014000000000003</v>
      </c>
      <c r="AZ227" s="4"/>
      <c r="BA227" s="4">
        <v>0.9992000000000002</v>
      </c>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row>
    <row r="228" spans="2:192" x14ac:dyDescent="0.3">
      <c r="B228">
        <v>220.5</v>
      </c>
      <c r="C228" s="5">
        <v>0.14280000000000001</v>
      </c>
      <c r="D228" s="4">
        <v>0.40200000000000002</v>
      </c>
      <c r="E228" s="4">
        <v>1.0002000045687109</v>
      </c>
      <c r="F228" s="4">
        <v>1</v>
      </c>
      <c r="G228" s="4">
        <v>1.0000000000000002</v>
      </c>
      <c r="H228" s="4">
        <v>0.99960000000000038</v>
      </c>
      <c r="I228" s="4">
        <v>1.0022</v>
      </c>
      <c r="O228" s="4">
        <v>0.99979999999999991</v>
      </c>
      <c r="P228" s="4">
        <v>0.99999999999999978</v>
      </c>
      <c r="Q228" s="4">
        <v>0.99419999999999942</v>
      </c>
      <c r="S228" s="4">
        <v>0.99999999999999989</v>
      </c>
      <c r="T228" s="4">
        <v>0.9965999999999996</v>
      </c>
      <c r="U228" s="14"/>
      <c r="V228" s="4">
        <v>0.99999999999999967</v>
      </c>
      <c r="W228" s="4">
        <v>0.99959999999999971</v>
      </c>
      <c r="X228" s="14"/>
      <c r="Y228" s="4">
        <v>1</v>
      </c>
      <c r="Z228" s="4">
        <v>0.99960000000000004</v>
      </c>
      <c r="AA228" s="14"/>
      <c r="AB228" s="4">
        <v>0.99999999999999978</v>
      </c>
      <c r="AC228" s="4">
        <v>1.0000000000000002</v>
      </c>
      <c r="AD228" s="14"/>
      <c r="AE228" s="4">
        <v>1</v>
      </c>
      <c r="AF228" s="4"/>
      <c r="AG228" s="4">
        <v>0.99839999999999984</v>
      </c>
      <c r="AH228" s="4">
        <v>1</v>
      </c>
      <c r="AI228" s="4"/>
      <c r="AJ228" s="4">
        <v>0.99780000000000013</v>
      </c>
      <c r="AK228" s="4">
        <v>1</v>
      </c>
      <c r="AL228" s="4">
        <v>0.99719999999999964</v>
      </c>
      <c r="AM228" s="4"/>
      <c r="AN228" s="4">
        <v>0.9975999999999996</v>
      </c>
      <c r="AO228" s="4"/>
      <c r="AP228" s="4"/>
      <c r="AQ228" s="4">
        <v>0.99759999999999949</v>
      </c>
      <c r="AR228" s="4"/>
      <c r="AS228" s="4">
        <v>0.99999999999999911</v>
      </c>
      <c r="AT228" s="4">
        <v>0.88419999999999987</v>
      </c>
      <c r="AU228" s="4">
        <v>0.99999999999999978</v>
      </c>
      <c r="AV228" s="4">
        <v>0.99860000000000015</v>
      </c>
      <c r="AW228" s="4"/>
      <c r="AX228" s="4">
        <v>1.0000000000000002</v>
      </c>
      <c r="AY228" s="4">
        <v>1.0014000000000003</v>
      </c>
      <c r="AZ228" s="4"/>
      <c r="BA228" s="4">
        <v>0.9992000000000002</v>
      </c>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row>
    <row r="229" spans="2:192" x14ac:dyDescent="0.3">
      <c r="B229">
        <v>221.5</v>
      </c>
      <c r="C229" s="5">
        <v>0.14700000000000002</v>
      </c>
      <c r="D229" s="4">
        <v>0.40760000000000002</v>
      </c>
      <c r="E229" s="4">
        <v>1.0002000045948825</v>
      </c>
      <c r="F229" s="4">
        <v>1</v>
      </c>
      <c r="G229" s="4">
        <v>1.0000000000000002</v>
      </c>
      <c r="H229" s="4">
        <v>0.99960000000000038</v>
      </c>
      <c r="I229" s="4">
        <v>1.0022</v>
      </c>
      <c r="O229" s="4">
        <v>0.99979999999999991</v>
      </c>
      <c r="P229" s="4">
        <v>0.99999999999999978</v>
      </c>
      <c r="Q229" s="4">
        <v>0.99419999999999942</v>
      </c>
      <c r="S229" s="4">
        <v>0.99999999999999989</v>
      </c>
      <c r="T229" s="4">
        <v>0.99699999999999955</v>
      </c>
      <c r="U229" s="14"/>
      <c r="V229" s="4">
        <v>0.99999999999999967</v>
      </c>
      <c r="W229" s="4">
        <v>0.99959999999999971</v>
      </c>
      <c r="X229" s="14"/>
      <c r="Y229" s="4">
        <v>1</v>
      </c>
      <c r="Z229" s="4">
        <v>0.99980000000000002</v>
      </c>
      <c r="AA229" s="14"/>
      <c r="AB229" s="4">
        <v>0.99999999999999978</v>
      </c>
      <c r="AC229" s="4">
        <v>1.0000000000000002</v>
      </c>
      <c r="AD229" s="14"/>
      <c r="AE229" s="4">
        <v>1</v>
      </c>
      <c r="AF229" s="4"/>
      <c r="AG229" s="4">
        <v>0.99839999999999984</v>
      </c>
      <c r="AH229" s="4">
        <v>1</v>
      </c>
      <c r="AI229" s="4"/>
      <c r="AJ229" s="4">
        <v>0.99780000000000013</v>
      </c>
      <c r="AK229" s="4">
        <v>1</v>
      </c>
      <c r="AL229" s="4">
        <v>0.99719999999999964</v>
      </c>
      <c r="AM229" s="4"/>
      <c r="AN229" s="4">
        <v>0.9975999999999996</v>
      </c>
      <c r="AO229" s="4"/>
      <c r="AP229" s="4"/>
      <c r="AQ229" s="4">
        <v>0.99759999999999949</v>
      </c>
      <c r="AR229" s="4"/>
      <c r="AS229" s="4">
        <v>0.99999999999999911</v>
      </c>
      <c r="AT229" s="4">
        <v>0.88579999999999992</v>
      </c>
      <c r="AU229" s="4">
        <v>0.99999999999999978</v>
      </c>
      <c r="AV229" s="4">
        <v>0.99860000000000015</v>
      </c>
      <c r="AW229" s="4"/>
      <c r="AX229" s="4">
        <v>1.0000000000000002</v>
      </c>
      <c r="AY229" s="4">
        <v>1.0014000000000003</v>
      </c>
      <c r="AZ229" s="4"/>
      <c r="BA229" s="4">
        <v>0.9992000000000002</v>
      </c>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row>
    <row r="230" spans="2:192" x14ac:dyDescent="0.3">
      <c r="B230">
        <v>222.5</v>
      </c>
      <c r="C230" s="5">
        <v>0.15020000000000003</v>
      </c>
      <c r="D230" s="4">
        <v>0.41200000000000003</v>
      </c>
      <c r="E230" s="4">
        <v>1.000200004621054</v>
      </c>
      <c r="F230" s="4">
        <v>1</v>
      </c>
      <c r="G230" s="4">
        <v>1.0000000000000002</v>
      </c>
      <c r="H230" s="4">
        <v>0.99960000000000038</v>
      </c>
      <c r="I230" s="4">
        <v>1.0022</v>
      </c>
      <c r="O230" s="4">
        <v>0.99979999999999991</v>
      </c>
      <c r="P230" s="4">
        <v>0.99999999999999978</v>
      </c>
      <c r="Q230" s="4">
        <v>0.99419999999999942</v>
      </c>
      <c r="S230" s="4">
        <v>0.99999999999999989</v>
      </c>
      <c r="T230" s="4">
        <v>0.99719999999999953</v>
      </c>
      <c r="U230" s="14"/>
      <c r="V230" s="4">
        <v>0.99999999999999967</v>
      </c>
      <c r="W230" s="4">
        <v>0.99959999999999971</v>
      </c>
      <c r="X230" s="14"/>
      <c r="Y230" s="4">
        <v>1</v>
      </c>
      <c r="Z230" s="4">
        <v>0.99980000000000002</v>
      </c>
      <c r="AA230" s="14"/>
      <c r="AB230" s="4">
        <v>0.99999999999999978</v>
      </c>
      <c r="AC230" s="4">
        <v>1.0000000000000002</v>
      </c>
      <c r="AD230" s="14"/>
      <c r="AE230" s="4">
        <v>1</v>
      </c>
      <c r="AF230" s="4"/>
      <c r="AG230" s="4">
        <v>0.99839999999999984</v>
      </c>
      <c r="AH230" s="4">
        <v>1</v>
      </c>
      <c r="AI230" s="4"/>
      <c r="AJ230" s="4">
        <v>0.99800000000000011</v>
      </c>
      <c r="AK230" s="4">
        <v>1</v>
      </c>
      <c r="AL230" s="4">
        <v>0.99719999999999964</v>
      </c>
      <c r="AM230" s="4"/>
      <c r="AN230" s="4">
        <v>0.9975999999999996</v>
      </c>
      <c r="AO230" s="4"/>
      <c r="AP230" s="4"/>
      <c r="AQ230" s="4">
        <v>0.99759999999999949</v>
      </c>
      <c r="AR230" s="4"/>
      <c r="AS230" s="4">
        <v>0.99999999999999911</v>
      </c>
      <c r="AT230" s="4">
        <v>0.88719999999999988</v>
      </c>
      <c r="AU230" s="4">
        <v>0.99999999999999978</v>
      </c>
      <c r="AV230" s="4">
        <v>0.99860000000000015</v>
      </c>
      <c r="AW230" s="4"/>
      <c r="AX230" s="4">
        <v>1.0000000000000002</v>
      </c>
      <c r="AY230" s="4">
        <v>1.0014000000000003</v>
      </c>
      <c r="AZ230" s="4"/>
      <c r="BA230" s="4">
        <v>0.9992000000000002</v>
      </c>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row>
    <row r="231" spans="2:192" x14ac:dyDescent="0.3">
      <c r="B231">
        <v>223.5</v>
      </c>
      <c r="C231" s="5">
        <v>0.15380000000000002</v>
      </c>
      <c r="D231" s="4">
        <v>0.41820000000000002</v>
      </c>
      <c r="E231" s="4">
        <v>1.0002000046472255</v>
      </c>
      <c r="F231" s="4">
        <v>1</v>
      </c>
      <c r="G231" s="4">
        <v>1.0000000000000002</v>
      </c>
      <c r="H231" s="4">
        <v>0.99960000000000038</v>
      </c>
      <c r="I231" s="4">
        <v>1.0022</v>
      </c>
      <c r="O231" s="4">
        <v>0.99979999999999991</v>
      </c>
      <c r="P231" s="4">
        <v>0.99999999999999978</v>
      </c>
      <c r="Q231" s="4">
        <v>0.99419999999999942</v>
      </c>
      <c r="S231" s="4">
        <v>0.99999999999999989</v>
      </c>
      <c r="T231" s="4">
        <v>0.99739999999999951</v>
      </c>
      <c r="U231" s="14"/>
      <c r="V231" s="4">
        <v>0.99999999999999967</v>
      </c>
      <c r="W231" s="4">
        <v>0.99959999999999971</v>
      </c>
      <c r="X231" s="14"/>
      <c r="Y231" s="4">
        <v>1</v>
      </c>
      <c r="Z231" s="4">
        <v>1</v>
      </c>
      <c r="AA231" s="14"/>
      <c r="AB231" s="4">
        <v>0.99999999999999978</v>
      </c>
      <c r="AC231" s="4">
        <v>1.0000000000000002</v>
      </c>
      <c r="AD231" s="14"/>
      <c r="AE231" s="4">
        <v>1</v>
      </c>
      <c r="AF231" s="4"/>
      <c r="AG231" s="4">
        <v>0.99839999999999984</v>
      </c>
      <c r="AH231" s="4">
        <v>1</v>
      </c>
      <c r="AI231" s="4"/>
      <c r="AJ231" s="4">
        <v>0.99820000000000009</v>
      </c>
      <c r="AK231" s="4">
        <v>1</v>
      </c>
      <c r="AL231" s="4">
        <v>0.99719999999999964</v>
      </c>
      <c r="AM231" s="4"/>
      <c r="AN231" s="4">
        <v>0.9975999999999996</v>
      </c>
      <c r="AO231" s="4"/>
      <c r="AP231" s="4"/>
      <c r="AQ231" s="4">
        <v>0.99759999999999949</v>
      </c>
      <c r="AR231" s="4"/>
      <c r="AS231" s="4">
        <v>0.99999999999999911</v>
      </c>
      <c r="AT231" s="4">
        <v>0.8889999999999999</v>
      </c>
      <c r="AU231" s="4">
        <v>0.99999999999999978</v>
      </c>
      <c r="AV231" s="4">
        <v>0.99900000000000011</v>
      </c>
      <c r="AW231" s="4"/>
      <c r="AX231" s="4">
        <v>1.0000000000000002</v>
      </c>
      <c r="AY231" s="4">
        <v>1.0014000000000003</v>
      </c>
      <c r="AZ231" s="4"/>
      <c r="BA231" s="4">
        <v>0.9992000000000002</v>
      </c>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row>
    <row r="232" spans="2:192" x14ac:dyDescent="0.3">
      <c r="B232">
        <v>224.5</v>
      </c>
      <c r="C232" s="5">
        <v>0.15720000000000001</v>
      </c>
      <c r="D232" s="4">
        <v>0.4234</v>
      </c>
      <c r="E232" s="4">
        <v>1.000200004673397</v>
      </c>
      <c r="F232" s="4">
        <v>1</v>
      </c>
      <c r="G232" s="4">
        <v>1.0000000000000002</v>
      </c>
      <c r="H232" s="4">
        <v>0.99960000000000038</v>
      </c>
      <c r="I232" s="4">
        <v>1.0022</v>
      </c>
      <c r="O232" s="4">
        <v>0.99979999999999991</v>
      </c>
      <c r="P232" s="4">
        <v>0.99999999999999978</v>
      </c>
      <c r="Q232" s="4">
        <v>0.99419999999999942</v>
      </c>
      <c r="S232" s="4">
        <v>0.99999999999999989</v>
      </c>
      <c r="T232" s="4">
        <v>0.99739999999999951</v>
      </c>
      <c r="U232" s="14"/>
      <c r="V232" s="4">
        <v>0.99999999999999967</v>
      </c>
      <c r="W232" s="4">
        <v>0.99959999999999971</v>
      </c>
      <c r="X232" s="14"/>
      <c r="Y232" s="4">
        <v>1</v>
      </c>
      <c r="Z232" s="4">
        <v>1</v>
      </c>
      <c r="AA232" s="14"/>
      <c r="AB232" s="4">
        <v>0.99999999999999978</v>
      </c>
      <c r="AC232" s="4">
        <v>1.0000000000000002</v>
      </c>
      <c r="AD232" s="14"/>
      <c r="AE232" s="4">
        <v>1</v>
      </c>
      <c r="AF232" s="4"/>
      <c r="AG232" s="4">
        <v>0.99859999999999982</v>
      </c>
      <c r="AH232" s="4">
        <v>1</v>
      </c>
      <c r="AI232" s="4"/>
      <c r="AJ232" s="4">
        <v>0.99840000000000007</v>
      </c>
      <c r="AK232" s="4">
        <v>1</v>
      </c>
      <c r="AL232" s="4">
        <v>0.99719999999999964</v>
      </c>
      <c r="AM232" s="4"/>
      <c r="AN232" s="4">
        <v>0.9975999999999996</v>
      </c>
      <c r="AO232" s="4"/>
      <c r="AP232" s="4"/>
      <c r="AQ232" s="4">
        <v>0.99759999999999949</v>
      </c>
      <c r="AR232" s="4"/>
      <c r="AS232" s="4">
        <v>0.99999999999999911</v>
      </c>
      <c r="AT232" s="4">
        <v>0.89059999999999995</v>
      </c>
      <c r="AU232" s="4">
        <v>0.99999999999999978</v>
      </c>
      <c r="AV232" s="4">
        <v>0.99900000000000011</v>
      </c>
      <c r="AW232" s="4"/>
      <c r="AX232" s="4">
        <v>1.0000000000000002</v>
      </c>
      <c r="AY232" s="4">
        <v>1.0014000000000003</v>
      </c>
      <c r="AZ232" s="4"/>
      <c r="BA232" s="4">
        <v>0.9992000000000002</v>
      </c>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row>
    <row r="233" spans="2:192" x14ac:dyDescent="0.3">
      <c r="B233">
        <v>225.5</v>
      </c>
      <c r="C233" s="5">
        <v>0.16140000000000002</v>
      </c>
      <c r="D233" s="4">
        <v>0.42559999999999998</v>
      </c>
      <c r="E233" s="4">
        <v>1.0002000046995685</v>
      </c>
      <c r="F233" s="4">
        <v>1</v>
      </c>
      <c r="G233" s="4">
        <v>1.0000000000000002</v>
      </c>
      <c r="H233" s="4">
        <v>0.99960000000000038</v>
      </c>
      <c r="I233" s="4">
        <v>1.0022</v>
      </c>
      <c r="O233" s="4">
        <v>0.99979999999999991</v>
      </c>
      <c r="P233" s="4">
        <v>0.99999999999999978</v>
      </c>
      <c r="Q233" s="4">
        <v>0.99419999999999942</v>
      </c>
      <c r="S233" s="4">
        <v>0.99999999999999989</v>
      </c>
      <c r="T233" s="4">
        <v>0.99779999999999947</v>
      </c>
      <c r="U233" s="14"/>
      <c r="V233" s="4">
        <v>0.99999999999999967</v>
      </c>
      <c r="W233" s="4">
        <v>0.99959999999999971</v>
      </c>
      <c r="X233" s="14"/>
      <c r="Y233" s="4">
        <v>1</v>
      </c>
      <c r="Z233" s="4">
        <v>1</v>
      </c>
      <c r="AA233" s="14"/>
      <c r="AB233" s="4">
        <v>0.99999999999999978</v>
      </c>
      <c r="AC233" s="4">
        <v>1.0000000000000002</v>
      </c>
      <c r="AD233" s="14"/>
      <c r="AE233" s="4">
        <v>1</v>
      </c>
      <c r="AF233" s="4"/>
      <c r="AG233" s="4">
        <v>0.9987999999999998</v>
      </c>
      <c r="AH233" s="4">
        <v>1</v>
      </c>
      <c r="AI233" s="4"/>
      <c r="AJ233" s="4">
        <v>0.99860000000000004</v>
      </c>
      <c r="AK233" s="4">
        <v>1</v>
      </c>
      <c r="AL233" s="4">
        <v>0.99719999999999964</v>
      </c>
      <c r="AM233" s="4"/>
      <c r="AN233" s="4">
        <v>0.9975999999999996</v>
      </c>
      <c r="AO233" s="4"/>
      <c r="AP233" s="4"/>
      <c r="AQ233" s="4">
        <v>0.99759999999999949</v>
      </c>
      <c r="AR233" s="4"/>
      <c r="AS233" s="4">
        <v>0.99999999999999911</v>
      </c>
      <c r="AT233" s="4">
        <v>0.89179999999999993</v>
      </c>
      <c r="AU233" s="4">
        <v>0.99999999999999978</v>
      </c>
      <c r="AV233" s="4">
        <v>0.99900000000000011</v>
      </c>
      <c r="AW233" s="4"/>
      <c r="AX233" s="4">
        <v>1.0000000000000002</v>
      </c>
      <c r="AY233" s="4">
        <v>1.0014000000000003</v>
      </c>
      <c r="AZ233" s="4"/>
      <c r="BA233" s="4">
        <v>0.9992000000000002</v>
      </c>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row>
    <row r="234" spans="2:192" x14ac:dyDescent="0.3">
      <c r="B234">
        <v>226.5</v>
      </c>
      <c r="C234" s="5">
        <v>0.16520000000000001</v>
      </c>
      <c r="D234" s="4">
        <v>0.43179999999999996</v>
      </c>
      <c r="E234" s="4">
        <v>1.00020000472574</v>
      </c>
      <c r="F234" s="4">
        <v>1</v>
      </c>
      <c r="G234" s="4">
        <v>1.0000000000000002</v>
      </c>
      <c r="H234" s="4">
        <v>0.99960000000000038</v>
      </c>
      <c r="I234" s="4">
        <v>1.0022</v>
      </c>
      <c r="O234" s="4">
        <v>0.99979999999999991</v>
      </c>
      <c r="P234" s="4">
        <v>0.99999999999999978</v>
      </c>
      <c r="Q234" s="4">
        <v>0.99419999999999942</v>
      </c>
      <c r="S234" s="4">
        <v>0.99999999999999989</v>
      </c>
      <c r="T234" s="4">
        <v>0.99779999999999947</v>
      </c>
      <c r="U234" s="14"/>
      <c r="V234" s="4">
        <v>0.99999999999999967</v>
      </c>
      <c r="W234" s="4">
        <v>0.99959999999999971</v>
      </c>
      <c r="X234" s="14"/>
      <c r="Y234" s="4">
        <v>1</v>
      </c>
      <c r="Z234" s="4">
        <v>1</v>
      </c>
      <c r="AA234" s="14"/>
      <c r="AB234" s="4">
        <v>0.99999999999999978</v>
      </c>
      <c r="AC234" s="4">
        <v>1.0000000000000002</v>
      </c>
      <c r="AD234" s="14"/>
      <c r="AE234" s="4">
        <v>1</v>
      </c>
      <c r="AF234" s="4"/>
      <c r="AG234" s="4">
        <v>0.9987999999999998</v>
      </c>
      <c r="AH234" s="4">
        <v>1</v>
      </c>
      <c r="AI234" s="4"/>
      <c r="AJ234" s="4">
        <v>0.99860000000000004</v>
      </c>
      <c r="AK234" s="4">
        <v>1</v>
      </c>
      <c r="AL234" s="4">
        <v>0.99719999999999964</v>
      </c>
      <c r="AM234" s="4"/>
      <c r="AN234" s="4">
        <v>0.9975999999999996</v>
      </c>
      <c r="AO234" s="4"/>
      <c r="AP234" s="4"/>
      <c r="AQ234" s="4">
        <v>0.99759999999999949</v>
      </c>
      <c r="AR234" s="4"/>
      <c r="AS234" s="4">
        <v>0.99999999999999911</v>
      </c>
      <c r="AT234" s="4">
        <v>0.89439999999999997</v>
      </c>
      <c r="AU234" s="4">
        <v>0.99999999999999978</v>
      </c>
      <c r="AV234" s="4">
        <v>0.99900000000000011</v>
      </c>
      <c r="AW234" s="4"/>
      <c r="AX234" s="4">
        <v>1.0000000000000002</v>
      </c>
      <c r="AY234" s="4">
        <v>1.0014000000000003</v>
      </c>
      <c r="AZ234" s="4"/>
      <c r="BA234" s="4">
        <v>0.9992000000000002</v>
      </c>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row>
    <row r="235" spans="2:192" x14ac:dyDescent="0.3">
      <c r="B235">
        <v>227.5</v>
      </c>
      <c r="C235" s="5">
        <v>0.16900000000000001</v>
      </c>
      <c r="D235" s="4">
        <v>0.43839999999999996</v>
      </c>
      <c r="E235" s="4">
        <v>1.0002000047519115</v>
      </c>
      <c r="F235" s="4">
        <v>1</v>
      </c>
      <c r="G235" s="4">
        <v>1.0000000000000002</v>
      </c>
      <c r="H235" s="4">
        <v>0.99960000000000038</v>
      </c>
      <c r="I235" s="4">
        <v>1.0022</v>
      </c>
      <c r="O235" s="4">
        <v>0.99979999999999991</v>
      </c>
      <c r="P235" s="4">
        <v>0.99999999999999978</v>
      </c>
      <c r="Q235" s="4">
        <v>0.99419999999999942</v>
      </c>
      <c r="S235" s="4">
        <v>0.99999999999999989</v>
      </c>
      <c r="T235" s="4">
        <v>0.99779999999999947</v>
      </c>
      <c r="U235" s="14"/>
      <c r="V235" s="4">
        <v>0.99999999999999967</v>
      </c>
      <c r="W235" s="4">
        <v>0.99959999999999971</v>
      </c>
      <c r="X235" s="14"/>
      <c r="Y235" s="4">
        <v>1</v>
      </c>
      <c r="Z235" s="4">
        <v>1</v>
      </c>
      <c r="AA235" s="14"/>
      <c r="AB235" s="4">
        <v>0.99999999999999978</v>
      </c>
      <c r="AC235" s="4">
        <v>1.0000000000000002</v>
      </c>
      <c r="AD235" s="14"/>
      <c r="AE235" s="4">
        <v>1</v>
      </c>
      <c r="AF235" s="4"/>
      <c r="AG235" s="4">
        <v>0.9987999999999998</v>
      </c>
      <c r="AH235" s="4">
        <v>1</v>
      </c>
      <c r="AI235" s="4"/>
      <c r="AJ235" s="4">
        <v>0.99860000000000004</v>
      </c>
      <c r="AK235" s="4">
        <v>1</v>
      </c>
      <c r="AL235" s="4">
        <v>0.99719999999999964</v>
      </c>
      <c r="AM235" s="4"/>
      <c r="AN235" s="4">
        <v>0.9975999999999996</v>
      </c>
      <c r="AO235" s="4"/>
      <c r="AP235" s="4"/>
      <c r="AQ235" s="4">
        <v>0.99759999999999949</v>
      </c>
      <c r="AR235" s="4"/>
      <c r="AS235" s="4">
        <v>0.99999999999999911</v>
      </c>
      <c r="AT235" s="4">
        <v>0.89579999999999993</v>
      </c>
      <c r="AU235" s="4">
        <v>0.99999999999999978</v>
      </c>
      <c r="AV235" s="4">
        <v>0.99900000000000011</v>
      </c>
      <c r="AW235" s="4"/>
      <c r="AX235" s="4">
        <v>1.0000000000000002</v>
      </c>
      <c r="AY235" s="4">
        <v>1.0014000000000003</v>
      </c>
      <c r="AZ235" s="4"/>
      <c r="BA235" s="4">
        <v>0.9992000000000002</v>
      </c>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row>
    <row r="236" spans="2:192" x14ac:dyDescent="0.3">
      <c r="B236">
        <v>228.5</v>
      </c>
      <c r="C236" s="5">
        <v>0.1726</v>
      </c>
      <c r="D236" s="4">
        <v>0.44339999999999996</v>
      </c>
      <c r="E236" s="4">
        <v>1.000200004778083</v>
      </c>
      <c r="F236" s="4">
        <v>1</v>
      </c>
      <c r="G236" s="4">
        <v>1.0000000000000002</v>
      </c>
      <c r="H236" s="4">
        <v>0.99960000000000038</v>
      </c>
      <c r="I236" s="4">
        <v>1.0022</v>
      </c>
      <c r="O236" s="4">
        <v>0.99979999999999991</v>
      </c>
      <c r="P236" s="4">
        <v>0.99999999999999978</v>
      </c>
      <c r="Q236" s="4">
        <v>0.99419999999999942</v>
      </c>
      <c r="S236" s="4">
        <v>0.99999999999999989</v>
      </c>
      <c r="T236" s="4">
        <v>0.99779999999999947</v>
      </c>
      <c r="U236" s="14"/>
      <c r="V236" s="4">
        <v>0.99999999999999967</v>
      </c>
      <c r="W236" s="4">
        <v>0.99959999999999971</v>
      </c>
      <c r="X236" s="14"/>
      <c r="Y236" s="4">
        <v>1</v>
      </c>
      <c r="Z236" s="4">
        <v>1</v>
      </c>
      <c r="AA236" s="14"/>
      <c r="AB236" s="4">
        <v>0.99999999999999978</v>
      </c>
      <c r="AC236" s="4">
        <v>1.0000000000000002</v>
      </c>
      <c r="AD236" s="14"/>
      <c r="AE236" s="4">
        <v>1</v>
      </c>
      <c r="AF236" s="4"/>
      <c r="AG236" s="4">
        <v>0.99899999999999978</v>
      </c>
      <c r="AH236" s="4">
        <v>1</v>
      </c>
      <c r="AI236" s="4"/>
      <c r="AJ236" s="4">
        <v>0.99860000000000004</v>
      </c>
      <c r="AK236" s="4">
        <v>1</v>
      </c>
      <c r="AL236" s="4">
        <v>0.99719999999999964</v>
      </c>
      <c r="AM236" s="4"/>
      <c r="AN236" s="4">
        <v>0.9975999999999996</v>
      </c>
      <c r="AO236" s="4"/>
      <c r="AP236" s="4"/>
      <c r="AQ236" s="4">
        <v>0.99759999999999949</v>
      </c>
      <c r="AR236" s="4"/>
      <c r="AS236" s="4">
        <v>0.99999999999999911</v>
      </c>
      <c r="AT236" s="4">
        <v>0.89719999999999989</v>
      </c>
      <c r="AU236" s="4">
        <v>0.99999999999999978</v>
      </c>
      <c r="AV236" s="4">
        <v>0.99900000000000011</v>
      </c>
      <c r="AW236" s="4"/>
      <c r="AX236" s="4">
        <v>1.0000000000000002</v>
      </c>
      <c r="AY236" s="4">
        <v>1.0014000000000003</v>
      </c>
      <c r="AZ236" s="4"/>
      <c r="BA236" s="4">
        <v>0.9992000000000002</v>
      </c>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row>
    <row r="237" spans="2:192" x14ac:dyDescent="0.3">
      <c r="B237">
        <v>229.5</v>
      </c>
      <c r="C237" s="5">
        <v>0.1764</v>
      </c>
      <c r="D237" s="4">
        <v>0.45059999999999995</v>
      </c>
      <c r="E237" s="4">
        <v>1.0002000048042545</v>
      </c>
      <c r="F237" s="4">
        <v>1</v>
      </c>
      <c r="G237" s="4">
        <v>1.0000000000000002</v>
      </c>
      <c r="H237" s="4">
        <v>0.99960000000000038</v>
      </c>
      <c r="I237" s="4">
        <v>1.0022</v>
      </c>
      <c r="O237" s="4">
        <v>0.99979999999999991</v>
      </c>
      <c r="P237" s="4">
        <v>0.99999999999999978</v>
      </c>
      <c r="Q237" s="4">
        <v>0.99419999999999942</v>
      </c>
      <c r="S237" s="4">
        <v>0.99999999999999989</v>
      </c>
      <c r="T237" s="4">
        <v>0.99779999999999947</v>
      </c>
      <c r="U237" s="14"/>
      <c r="V237" s="4">
        <v>0.99999999999999967</v>
      </c>
      <c r="W237" s="4">
        <v>0.99959999999999971</v>
      </c>
      <c r="X237" s="14"/>
      <c r="Y237" s="4">
        <v>1</v>
      </c>
      <c r="Z237" s="4">
        <v>1</v>
      </c>
      <c r="AA237" s="14"/>
      <c r="AB237" s="4">
        <v>0.99999999999999978</v>
      </c>
      <c r="AC237" s="4">
        <v>1.0000000000000002</v>
      </c>
      <c r="AD237" s="14"/>
      <c r="AE237" s="4">
        <v>1</v>
      </c>
      <c r="AF237" s="4"/>
      <c r="AG237" s="4">
        <v>0.99899999999999978</v>
      </c>
      <c r="AH237" s="4">
        <v>1</v>
      </c>
      <c r="AI237" s="4"/>
      <c r="AJ237" s="4">
        <v>0.99880000000000002</v>
      </c>
      <c r="AK237" s="4">
        <v>1</v>
      </c>
      <c r="AL237" s="4">
        <v>0.99719999999999964</v>
      </c>
      <c r="AM237" s="4"/>
      <c r="AN237" s="4">
        <v>0.9975999999999996</v>
      </c>
      <c r="AO237" s="4"/>
      <c r="AP237" s="4"/>
      <c r="AQ237" s="4">
        <v>0.99759999999999949</v>
      </c>
      <c r="AR237" s="4"/>
      <c r="AS237" s="4">
        <v>0.99999999999999911</v>
      </c>
      <c r="AT237" s="4">
        <v>0.89939999999999987</v>
      </c>
      <c r="AU237" s="4">
        <v>0.99999999999999978</v>
      </c>
      <c r="AV237" s="4">
        <v>0.99900000000000011</v>
      </c>
      <c r="AW237" s="4"/>
      <c r="AX237" s="4">
        <v>1.0000000000000002</v>
      </c>
      <c r="AY237" s="4">
        <v>1.0014000000000003</v>
      </c>
      <c r="AZ237" s="4"/>
      <c r="BA237" s="4">
        <v>0.9992000000000002</v>
      </c>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row>
    <row r="238" spans="2:192" x14ac:dyDescent="0.3">
      <c r="B238">
        <v>230.5</v>
      </c>
      <c r="C238" s="5">
        <v>0.18079999999999999</v>
      </c>
      <c r="D238" s="4">
        <v>0.45559999999999995</v>
      </c>
      <c r="E238" s="4">
        <v>1.000200004830426</v>
      </c>
      <c r="F238" s="4">
        <v>1</v>
      </c>
      <c r="G238" s="4">
        <v>1.0000000000000002</v>
      </c>
      <c r="H238" s="4">
        <v>0.99960000000000038</v>
      </c>
      <c r="I238" s="4">
        <v>1.0022</v>
      </c>
      <c r="O238" s="4">
        <v>0.99979999999999991</v>
      </c>
      <c r="P238" s="4">
        <v>0.99999999999999978</v>
      </c>
      <c r="Q238" s="4">
        <v>0.99419999999999942</v>
      </c>
      <c r="S238" s="4">
        <v>0.99999999999999989</v>
      </c>
      <c r="T238" s="4">
        <v>0.99799999999999944</v>
      </c>
      <c r="U238" s="14"/>
      <c r="V238" s="4">
        <v>0.99999999999999967</v>
      </c>
      <c r="W238" s="4">
        <v>0.99959999999999971</v>
      </c>
      <c r="X238" s="14"/>
      <c r="Y238" s="4">
        <v>1</v>
      </c>
      <c r="Z238" s="4">
        <v>1</v>
      </c>
      <c r="AA238" s="14"/>
      <c r="AB238" s="4">
        <v>0.99999999999999978</v>
      </c>
      <c r="AC238" s="4">
        <v>1.0000000000000002</v>
      </c>
      <c r="AD238" s="14"/>
      <c r="AE238" s="4">
        <v>1</v>
      </c>
      <c r="AF238" s="4"/>
      <c r="AG238" s="4">
        <v>0.99899999999999978</v>
      </c>
      <c r="AH238" s="4">
        <v>1</v>
      </c>
      <c r="AI238" s="4"/>
      <c r="AJ238" s="4">
        <v>0.99880000000000002</v>
      </c>
      <c r="AK238" s="4">
        <v>1</v>
      </c>
      <c r="AL238" s="4">
        <v>0.99719999999999964</v>
      </c>
      <c r="AM238" s="4"/>
      <c r="AN238" s="4">
        <v>0.9975999999999996</v>
      </c>
      <c r="AO238" s="4"/>
      <c r="AP238" s="4"/>
      <c r="AQ238" s="4">
        <v>0.99759999999999949</v>
      </c>
      <c r="AR238" s="4"/>
      <c r="AS238" s="4">
        <v>0.99999999999999911</v>
      </c>
      <c r="AT238" s="4">
        <v>0.90079999999999982</v>
      </c>
      <c r="AU238" s="4">
        <v>0.99999999999999978</v>
      </c>
      <c r="AV238" s="4">
        <v>0.99900000000000011</v>
      </c>
      <c r="AW238" s="4"/>
      <c r="AX238" s="4">
        <v>1.0000000000000002</v>
      </c>
      <c r="AY238" s="4">
        <v>1.0014000000000003</v>
      </c>
      <c r="AZ238" s="4"/>
      <c r="BA238" s="4">
        <v>0.9992000000000002</v>
      </c>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row>
    <row r="239" spans="2:192" x14ac:dyDescent="0.3">
      <c r="B239">
        <v>231.5</v>
      </c>
      <c r="C239" s="5">
        <v>0.18439999999999998</v>
      </c>
      <c r="D239" s="4">
        <v>0.46239999999999992</v>
      </c>
      <c r="E239" s="4">
        <v>1.0002000048565975</v>
      </c>
      <c r="F239" s="4">
        <v>1</v>
      </c>
      <c r="G239" s="4">
        <v>1.0000000000000002</v>
      </c>
      <c r="H239" s="4">
        <v>0.99960000000000038</v>
      </c>
      <c r="I239" s="4">
        <v>1.0022</v>
      </c>
      <c r="O239" s="4">
        <v>0.99979999999999991</v>
      </c>
      <c r="P239" s="4">
        <v>0.99999999999999978</v>
      </c>
      <c r="Q239" s="4">
        <v>0.99419999999999942</v>
      </c>
      <c r="S239" s="4">
        <v>0.99999999999999989</v>
      </c>
      <c r="T239" s="4">
        <v>0.99799999999999944</v>
      </c>
      <c r="U239" s="14"/>
      <c r="V239" s="4">
        <v>0.99999999999999967</v>
      </c>
      <c r="W239" s="4">
        <v>0.99959999999999971</v>
      </c>
      <c r="X239" s="14"/>
      <c r="Y239" s="4">
        <v>1</v>
      </c>
      <c r="Z239" s="4">
        <v>1</v>
      </c>
      <c r="AA239" s="14"/>
      <c r="AB239" s="4">
        <v>0.99999999999999978</v>
      </c>
      <c r="AC239" s="4">
        <v>1.0000000000000002</v>
      </c>
      <c r="AD239" s="14"/>
      <c r="AE239" s="4">
        <v>1</v>
      </c>
      <c r="AF239" s="4"/>
      <c r="AG239" s="4">
        <v>0.99919999999999976</v>
      </c>
      <c r="AH239" s="4">
        <v>1</v>
      </c>
      <c r="AI239" s="4"/>
      <c r="AJ239" s="4">
        <v>0.999</v>
      </c>
      <c r="AK239" s="4">
        <v>1</v>
      </c>
      <c r="AL239" s="4">
        <v>0.99719999999999964</v>
      </c>
      <c r="AM239" s="4"/>
      <c r="AN239" s="4">
        <v>0.9975999999999996</v>
      </c>
      <c r="AO239" s="4"/>
      <c r="AP239" s="4"/>
      <c r="AQ239" s="4">
        <v>0.99759999999999949</v>
      </c>
      <c r="AR239" s="4"/>
      <c r="AS239" s="4">
        <v>0.99999999999999911</v>
      </c>
      <c r="AT239" s="4">
        <v>0.90259999999999985</v>
      </c>
      <c r="AU239" s="4">
        <v>0.99999999999999978</v>
      </c>
      <c r="AV239" s="4">
        <v>0.99900000000000011</v>
      </c>
      <c r="AW239" s="4"/>
      <c r="AX239" s="4">
        <v>1.0000000000000002</v>
      </c>
      <c r="AY239" s="4">
        <v>1.0014000000000003</v>
      </c>
      <c r="AZ239" s="4"/>
      <c r="BA239" s="4">
        <v>0.9992000000000002</v>
      </c>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row>
    <row r="240" spans="2:192" x14ac:dyDescent="0.3">
      <c r="B240">
        <v>232.5</v>
      </c>
      <c r="C240" s="5">
        <v>0.18839999999999998</v>
      </c>
      <c r="D240" s="4">
        <v>0.46839999999999993</v>
      </c>
      <c r="E240" s="4">
        <v>1.0002000048827691</v>
      </c>
      <c r="F240" s="4">
        <v>1</v>
      </c>
      <c r="G240" s="4">
        <v>1.0000000000000002</v>
      </c>
      <c r="H240" s="4">
        <v>0.99960000000000038</v>
      </c>
      <c r="I240" s="4">
        <v>1.0022</v>
      </c>
      <c r="O240" s="4">
        <v>0.99979999999999991</v>
      </c>
      <c r="P240" s="4">
        <v>0.99999999999999978</v>
      </c>
      <c r="Q240" s="4">
        <v>0.99419999999999942</v>
      </c>
      <c r="S240" s="4">
        <v>0.99999999999999989</v>
      </c>
      <c r="T240" s="4">
        <v>0.99799999999999944</v>
      </c>
      <c r="U240" s="14"/>
      <c r="V240" s="4">
        <v>0.99999999999999967</v>
      </c>
      <c r="W240" s="4">
        <v>0.99959999999999971</v>
      </c>
      <c r="X240" s="14"/>
      <c r="Y240" s="4">
        <v>1</v>
      </c>
      <c r="Z240" s="4">
        <v>1</v>
      </c>
      <c r="AA240" s="14"/>
      <c r="AB240" s="4">
        <v>0.99999999999999978</v>
      </c>
      <c r="AC240" s="4">
        <v>1.0000000000000002</v>
      </c>
      <c r="AD240" s="14"/>
      <c r="AE240" s="4">
        <v>1</v>
      </c>
      <c r="AF240" s="4"/>
      <c r="AG240" s="4">
        <v>0.99919999999999976</v>
      </c>
      <c r="AH240" s="4">
        <v>1</v>
      </c>
      <c r="AI240" s="4"/>
      <c r="AJ240" s="4">
        <v>0.99919999999999998</v>
      </c>
      <c r="AK240" s="4">
        <v>1</v>
      </c>
      <c r="AL240" s="4">
        <v>0.99719999999999964</v>
      </c>
      <c r="AM240" s="4"/>
      <c r="AN240" s="4">
        <v>0.9975999999999996</v>
      </c>
      <c r="AO240" s="4"/>
      <c r="AP240" s="4"/>
      <c r="AQ240" s="4">
        <v>0.99759999999999949</v>
      </c>
      <c r="AR240" s="4"/>
      <c r="AS240" s="4">
        <v>0.99999999999999911</v>
      </c>
      <c r="AT240" s="4">
        <v>0.90379999999999983</v>
      </c>
      <c r="AU240" s="4">
        <v>0.99999999999999978</v>
      </c>
      <c r="AV240" s="4">
        <v>0.99900000000000011</v>
      </c>
      <c r="AW240" s="4"/>
      <c r="AX240" s="4">
        <v>1.0000000000000002</v>
      </c>
      <c r="AY240" s="4">
        <v>1.0014000000000003</v>
      </c>
      <c r="AZ240" s="4"/>
      <c r="BA240" s="4">
        <v>0.9992000000000002</v>
      </c>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row>
    <row r="241" spans="2:192" x14ac:dyDescent="0.3">
      <c r="B241">
        <v>233.5</v>
      </c>
      <c r="C241" s="5">
        <v>0.19159999999999999</v>
      </c>
      <c r="D241" s="4">
        <v>0.47399999999999992</v>
      </c>
      <c r="E241" s="4">
        <v>1.0002000049089406</v>
      </c>
      <c r="F241" s="4">
        <v>1</v>
      </c>
      <c r="G241" s="4">
        <v>1.0000000000000002</v>
      </c>
      <c r="H241" s="4">
        <v>0.99960000000000038</v>
      </c>
      <c r="I241" s="4">
        <v>1.0022</v>
      </c>
      <c r="O241" s="4">
        <v>0.99979999999999991</v>
      </c>
      <c r="P241" s="4">
        <v>0.99999999999999978</v>
      </c>
      <c r="Q241" s="4">
        <v>0.99419999999999942</v>
      </c>
      <c r="S241" s="4">
        <v>0.99999999999999989</v>
      </c>
      <c r="T241" s="4">
        <v>0.99819999999999942</v>
      </c>
      <c r="U241" s="14"/>
      <c r="V241" s="4">
        <v>0.99999999999999967</v>
      </c>
      <c r="W241" s="4">
        <v>0.99959999999999971</v>
      </c>
      <c r="X241" s="14"/>
      <c r="Y241" s="4">
        <v>1</v>
      </c>
      <c r="Z241" s="4">
        <v>1</v>
      </c>
      <c r="AA241" s="14"/>
      <c r="AB241" s="4">
        <v>0.99999999999999978</v>
      </c>
      <c r="AC241" s="4">
        <v>1.0000000000000002</v>
      </c>
      <c r="AD241" s="14"/>
      <c r="AE241" s="4">
        <v>1</v>
      </c>
      <c r="AF241" s="4"/>
      <c r="AG241" s="4">
        <v>0.99919999999999976</v>
      </c>
      <c r="AH241" s="4">
        <v>1</v>
      </c>
      <c r="AI241" s="4"/>
      <c r="AJ241" s="4">
        <v>0.99919999999999998</v>
      </c>
      <c r="AK241" s="4">
        <v>1</v>
      </c>
      <c r="AL241" s="4">
        <v>0.99719999999999964</v>
      </c>
      <c r="AM241" s="4"/>
      <c r="AN241" s="4">
        <v>0.9975999999999996</v>
      </c>
      <c r="AO241" s="4"/>
      <c r="AP241" s="4"/>
      <c r="AQ241" s="4">
        <v>0.99759999999999949</v>
      </c>
      <c r="AR241" s="4"/>
      <c r="AS241" s="4">
        <v>0.99999999999999911</v>
      </c>
      <c r="AT241" s="4">
        <v>0.90599999999999981</v>
      </c>
      <c r="AU241" s="4">
        <v>0.99999999999999978</v>
      </c>
      <c r="AV241" s="4">
        <v>0.99920000000000009</v>
      </c>
      <c r="AW241" s="4"/>
      <c r="AX241" s="4">
        <v>1.0000000000000002</v>
      </c>
      <c r="AY241" s="4">
        <v>1.0014000000000003</v>
      </c>
      <c r="AZ241" s="4"/>
      <c r="BA241" s="4">
        <v>0.9992000000000002</v>
      </c>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row>
    <row r="242" spans="2:192" x14ac:dyDescent="0.3">
      <c r="B242">
        <v>234.5</v>
      </c>
      <c r="C242" s="5">
        <v>0.1938</v>
      </c>
      <c r="D242" s="4">
        <v>0.47979999999999995</v>
      </c>
      <c r="E242" s="4">
        <v>1.0002000049351121</v>
      </c>
      <c r="F242" s="4">
        <v>1</v>
      </c>
      <c r="G242" s="4">
        <v>1.0000000000000002</v>
      </c>
      <c r="H242" s="4">
        <v>0.99960000000000038</v>
      </c>
      <c r="I242" s="4">
        <v>1.0022</v>
      </c>
      <c r="O242" s="4">
        <v>0.99979999999999991</v>
      </c>
      <c r="P242" s="4">
        <v>0.99999999999999978</v>
      </c>
      <c r="Q242" s="4">
        <v>0.99419999999999942</v>
      </c>
      <c r="S242" s="4">
        <v>0.99999999999999989</v>
      </c>
      <c r="T242" s="4">
        <v>0.9983999999999994</v>
      </c>
      <c r="U242" s="14"/>
      <c r="V242" s="4">
        <v>0.99999999999999967</v>
      </c>
      <c r="W242" s="4">
        <v>0.99959999999999971</v>
      </c>
      <c r="X242" s="14"/>
      <c r="Y242" s="4">
        <v>1</v>
      </c>
      <c r="Z242" s="4">
        <v>1</v>
      </c>
      <c r="AA242" s="14"/>
      <c r="AB242" s="4">
        <v>0.99999999999999978</v>
      </c>
      <c r="AC242" s="4">
        <v>1.0000000000000002</v>
      </c>
      <c r="AD242" s="14"/>
      <c r="AE242" s="4">
        <v>1</v>
      </c>
      <c r="AF242" s="4"/>
      <c r="AG242" s="4">
        <v>0.99919999999999976</v>
      </c>
      <c r="AH242" s="4">
        <v>1</v>
      </c>
      <c r="AI242" s="4"/>
      <c r="AJ242" s="4">
        <v>0.99939999999999996</v>
      </c>
      <c r="AK242" s="4">
        <v>1</v>
      </c>
      <c r="AL242" s="4">
        <v>0.99719999999999964</v>
      </c>
      <c r="AM242" s="4"/>
      <c r="AN242" s="4">
        <v>0.9975999999999996</v>
      </c>
      <c r="AO242" s="4"/>
      <c r="AP242" s="4"/>
      <c r="AQ242" s="4">
        <v>0.99759999999999949</v>
      </c>
      <c r="AR242" s="4"/>
      <c r="AS242" s="4">
        <v>0.99999999999999911</v>
      </c>
      <c r="AT242" s="4">
        <v>0.90779999999999983</v>
      </c>
      <c r="AU242" s="4">
        <v>0.99999999999999978</v>
      </c>
      <c r="AV242" s="4">
        <v>0.99920000000000009</v>
      </c>
      <c r="AW242" s="4"/>
      <c r="AX242" s="4">
        <v>1.0000000000000002</v>
      </c>
      <c r="AY242" s="4">
        <v>1.0014000000000003</v>
      </c>
      <c r="AZ242" s="4"/>
      <c r="BA242" s="4">
        <v>0.9992000000000002</v>
      </c>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row>
    <row r="243" spans="2:192" x14ac:dyDescent="0.3">
      <c r="B243">
        <v>235.5</v>
      </c>
      <c r="C243" s="5">
        <v>0.1986</v>
      </c>
      <c r="D243" s="4">
        <v>0.48579999999999995</v>
      </c>
      <c r="E243" s="4">
        <v>1.0002000049612836</v>
      </c>
      <c r="F243" s="4">
        <v>1</v>
      </c>
      <c r="G243" s="4">
        <v>1.0000000000000002</v>
      </c>
      <c r="H243" s="4">
        <v>0.99960000000000038</v>
      </c>
      <c r="I243" s="4">
        <v>1.0022</v>
      </c>
      <c r="O243" s="4">
        <v>0.99979999999999991</v>
      </c>
      <c r="P243" s="4">
        <v>0.99999999999999978</v>
      </c>
      <c r="Q243" s="4">
        <v>0.99419999999999942</v>
      </c>
      <c r="S243" s="4">
        <v>0.99999999999999989</v>
      </c>
      <c r="T243" s="4">
        <v>0.9983999999999994</v>
      </c>
      <c r="U243" s="14"/>
      <c r="V243" s="4">
        <v>0.99999999999999967</v>
      </c>
      <c r="W243" s="4">
        <v>0.99959999999999971</v>
      </c>
      <c r="X243" s="14"/>
      <c r="Y243" s="4">
        <v>1</v>
      </c>
      <c r="Z243" s="4">
        <v>1</v>
      </c>
      <c r="AA243" s="14"/>
      <c r="AB243" s="4">
        <v>0.99999999999999978</v>
      </c>
      <c r="AC243" s="4">
        <v>1.0000000000000002</v>
      </c>
      <c r="AD243" s="14"/>
      <c r="AE243" s="4">
        <v>1</v>
      </c>
      <c r="AF243" s="4"/>
      <c r="AG243" s="4">
        <v>0.99919999999999976</v>
      </c>
      <c r="AH243" s="4">
        <v>1</v>
      </c>
      <c r="AI243" s="4"/>
      <c r="AJ243" s="4">
        <v>0.99939999999999996</v>
      </c>
      <c r="AK243" s="4">
        <v>1</v>
      </c>
      <c r="AL243" s="4">
        <v>0.99719999999999964</v>
      </c>
      <c r="AM243" s="4"/>
      <c r="AN243" s="4">
        <v>0.9975999999999996</v>
      </c>
      <c r="AO243" s="4"/>
      <c r="AP243" s="4"/>
      <c r="AQ243" s="4">
        <v>0.99759999999999949</v>
      </c>
      <c r="AR243" s="4"/>
      <c r="AS243" s="4">
        <v>0.99999999999999911</v>
      </c>
      <c r="AT243" s="4">
        <v>0.90939999999999988</v>
      </c>
      <c r="AU243" s="4">
        <v>0.99999999999999978</v>
      </c>
      <c r="AV243" s="4">
        <v>0.99920000000000009</v>
      </c>
      <c r="AW243" s="4"/>
      <c r="AX243" s="4">
        <v>1.0000000000000002</v>
      </c>
      <c r="AY243" s="4">
        <v>1.0014000000000003</v>
      </c>
      <c r="AZ243" s="4"/>
      <c r="BA243" s="4">
        <v>0.9992000000000002</v>
      </c>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row>
    <row r="244" spans="2:192" x14ac:dyDescent="0.3">
      <c r="B244">
        <v>236.5</v>
      </c>
      <c r="C244" s="5">
        <v>0.2054</v>
      </c>
      <c r="D244" s="4">
        <v>0.49159999999999998</v>
      </c>
      <c r="E244" s="4">
        <v>1.0002000049874551</v>
      </c>
      <c r="F244" s="4">
        <v>1</v>
      </c>
      <c r="G244" s="4">
        <v>1.0000000000000002</v>
      </c>
      <c r="H244" s="4">
        <v>0.99980000000000036</v>
      </c>
      <c r="I244" s="4">
        <v>1.0024</v>
      </c>
      <c r="O244" s="4">
        <v>0.99979999999999991</v>
      </c>
      <c r="P244" s="4">
        <v>0.99999999999999978</v>
      </c>
      <c r="Q244" s="4">
        <v>0.99419999999999942</v>
      </c>
      <c r="S244" s="4">
        <v>0.99999999999999989</v>
      </c>
      <c r="T244" s="4">
        <v>0.99859999999999938</v>
      </c>
      <c r="U244" s="14"/>
      <c r="V244" s="4">
        <v>0.99999999999999967</v>
      </c>
      <c r="W244" s="4">
        <v>0.99959999999999971</v>
      </c>
      <c r="X244" s="14"/>
      <c r="Y244" s="4">
        <v>1</v>
      </c>
      <c r="Z244" s="4">
        <v>1</v>
      </c>
      <c r="AA244" s="14"/>
      <c r="AB244" s="4">
        <v>0.99999999999999978</v>
      </c>
      <c r="AC244" s="4">
        <v>1.0000000000000002</v>
      </c>
      <c r="AD244" s="14"/>
      <c r="AE244" s="4">
        <v>1</v>
      </c>
      <c r="AF244" s="4"/>
      <c r="AG244" s="4">
        <v>0.99919999999999976</v>
      </c>
      <c r="AH244" s="4">
        <v>1</v>
      </c>
      <c r="AI244" s="4"/>
      <c r="AJ244" s="4">
        <v>0.99939999999999996</v>
      </c>
      <c r="AK244" s="4">
        <v>1</v>
      </c>
      <c r="AL244" s="4">
        <v>0.99719999999999964</v>
      </c>
      <c r="AM244" s="4"/>
      <c r="AN244" s="4">
        <v>0.9975999999999996</v>
      </c>
      <c r="AO244" s="4"/>
      <c r="AP244" s="4"/>
      <c r="AQ244" s="4">
        <v>0.99759999999999949</v>
      </c>
      <c r="AR244" s="4"/>
      <c r="AS244" s="4">
        <v>0.99999999999999911</v>
      </c>
      <c r="AT244" s="4">
        <v>0.9111999999999999</v>
      </c>
      <c r="AU244" s="4">
        <v>0.99999999999999978</v>
      </c>
      <c r="AV244" s="4">
        <v>0.99940000000000007</v>
      </c>
      <c r="AW244" s="4"/>
      <c r="AX244" s="4">
        <v>1.0000000000000002</v>
      </c>
      <c r="AY244" s="4">
        <v>1.0014000000000003</v>
      </c>
      <c r="AZ244" s="4"/>
      <c r="BA244" s="4">
        <v>0.9992000000000002</v>
      </c>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row>
    <row r="245" spans="2:192" x14ac:dyDescent="0.3">
      <c r="B245">
        <v>237.5</v>
      </c>
      <c r="C245" s="5">
        <v>0.20780000000000001</v>
      </c>
      <c r="D245" s="4">
        <v>0.49859999999999999</v>
      </c>
      <c r="E245" s="4">
        <v>1.0002000050136266</v>
      </c>
      <c r="F245" s="4">
        <v>1</v>
      </c>
      <c r="G245" s="4">
        <v>1.0000000000000002</v>
      </c>
      <c r="H245" s="4">
        <v>0.99980000000000036</v>
      </c>
      <c r="I245" s="4">
        <v>1.0024</v>
      </c>
      <c r="O245" s="4">
        <v>0.99979999999999991</v>
      </c>
      <c r="P245" s="4">
        <v>0.99999999999999978</v>
      </c>
      <c r="Q245" s="4">
        <v>0.99419999999999942</v>
      </c>
      <c r="S245" s="4">
        <v>0.99999999999999989</v>
      </c>
      <c r="T245" s="4">
        <v>0.99879999999999936</v>
      </c>
      <c r="U245" s="14"/>
      <c r="V245" s="4">
        <v>0.99999999999999967</v>
      </c>
      <c r="W245" s="4">
        <v>0.99959999999999971</v>
      </c>
      <c r="X245" s="14"/>
      <c r="Y245" s="4">
        <v>1</v>
      </c>
      <c r="Z245" s="4">
        <v>1</v>
      </c>
      <c r="AA245" s="14"/>
      <c r="AB245" s="4">
        <v>0.99999999999999978</v>
      </c>
      <c r="AC245" s="4">
        <v>1.0000000000000002</v>
      </c>
      <c r="AD245" s="14"/>
      <c r="AE245" s="4">
        <v>1</v>
      </c>
      <c r="AF245" s="4"/>
      <c r="AG245" s="4">
        <v>0.99939999999999973</v>
      </c>
      <c r="AH245" s="4">
        <v>1</v>
      </c>
      <c r="AI245" s="4"/>
      <c r="AJ245" s="4">
        <v>0.99939999999999996</v>
      </c>
      <c r="AK245" s="4">
        <v>1</v>
      </c>
      <c r="AL245" s="4">
        <v>0.99719999999999964</v>
      </c>
      <c r="AM245" s="4"/>
      <c r="AN245" s="4">
        <v>0.9975999999999996</v>
      </c>
      <c r="AO245" s="4"/>
      <c r="AP245" s="4"/>
      <c r="AQ245" s="4">
        <v>0.99759999999999949</v>
      </c>
      <c r="AR245" s="4"/>
      <c r="AS245" s="4">
        <v>0.99999999999999911</v>
      </c>
      <c r="AT245" s="4">
        <v>0.91359999999999986</v>
      </c>
      <c r="AU245" s="4">
        <v>0.99999999999999978</v>
      </c>
      <c r="AV245" s="4">
        <v>0.99940000000000007</v>
      </c>
      <c r="AW245" s="4"/>
      <c r="AX245" s="4">
        <v>1.0000000000000002</v>
      </c>
      <c r="AY245" s="4">
        <v>1.0014000000000003</v>
      </c>
      <c r="AZ245" s="4"/>
      <c r="BA245" s="4">
        <v>0.9992000000000002</v>
      </c>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row>
    <row r="246" spans="2:192" x14ac:dyDescent="0.3">
      <c r="B246">
        <v>238.5</v>
      </c>
      <c r="C246" s="5">
        <v>0.21180000000000002</v>
      </c>
      <c r="D246" s="4">
        <v>0.50339999999999996</v>
      </c>
      <c r="E246" s="4">
        <v>1.0002000050397981</v>
      </c>
      <c r="F246" s="4">
        <v>1</v>
      </c>
      <c r="G246" s="4">
        <v>1.0000000000000002</v>
      </c>
      <c r="H246" s="4">
        <v>0.99980000000000036</v>
      </c>
      <c r="I246" s="4">
        <v>1.0024</v>
      </c>
      <c r="O246" s="4">
        <v>0.99979999999999991</v>
      </c>
      <c r="P246" s="4">
        <v>0.99999999999999978</v>
      </c>
      <c r="Q246" s="4">
        <v>0.99419999999999942</v>
      </c>
      <c r="S246" s="4">
        <v>0.99999999999999989</v>
      </c>
      <c r="T246" s="4">
        <v>0.99879999999999936</v>
      </c>
      <c r="U246" s="14"/>
      <c r="V246" s="4">
        <v>0.99999999999999967</v>
      </c>
      <c r="W246" s="4">
        <v>0.99959999999999971</v>
      </c>
      <c r="X246" s="14"/>
      <c r="Y246" s="4">
        <v>1</v>
      </c>
      <c r="Z246" s="4">
        <v>1</v>
      </c>
      <c r="AA246" s="14"/>
      <c r="AB246" s="4">
        <v>0.99999999999999978</v>
      </c>
      <c r="AC246" s="4">
        <v>1.0000000000000002</v>
      </c>
      <c r="AD246" s="14"/>
      <c r="AE246" s="4">
        <v>1</v>
      </c>
      <c r="AF246" s="4"/>
      <c r="AG246" s="4">
        <v>0.99939999999999973</v>
      </c>
      <c r="AH246" s="4">
        <v>1</v>
      </c>
      <c r="AI246" s="4"/>
      <c r="AJ246" s="4">
        <v>0.99939999999999996</v>
      </c>
      <c r="AK246" s="4">
        <v>1</v>
      </c>
      <c r="AL246" s="4">
        <v>0.99719999999999964</v>
      </c>
      <c r="AM246" s="4"/>
      <c r="AN246" s="4">
        <v>0.9975999999999996</v>
      </c>
      <c r="AO246" s="4"/>
      <c r="AP246" s="4"/>
      <c r="AQ246" s="4">
        <v>0.99759999999999949</v>
      </c>
      <c r="AR246" s="4"/>
      <c r="AS246" s="4">
        <v>0.99999999999999911</v>
      </c>
      <c r="AT246" s="4">
        <v>0.91479999999999984</v>
      </c>
      <c r="AU246" s="4">
        <v>0.99999999999999978</v>
      </c>
      <c r="AV246" s="4">
        <v>0.99940000000000007</v>
      </c>
      <c r="AW246" s="4"/>
      <c r="AX246" s="4">
        <v>1.0000000000000002</v>
      </c>
      <c r="AY246" s="4">
        <v>1.0014000000000003</v>
      </c>
      <c r="AZ246" s="4"/>
      <c r="BA246" s="4">
        <v>0.9992000000000002</v>
      </c>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row>
    <row r="247" spans="2:192" x14ac:dyDescent="0.3">
      <c r="B247">
        <v>239.5</v>
      </c>
      <c r="C247" s="5">
        <v>0.21560000000000001</v>
      </c>
      <c r="D247" s="4">
        <v>0.51019999999999999</v>
      </c>
      <c r="E247" s="4">
        <v>1.0002000050659696</v>
      </c>
      <c r="F247" s="4">
        <v>1</v>
      </c>
      <c r="G247" s="4">
        <v>1.0000000000000002</v>
      </c>
      <c r="H247" s="4">
        <v>0.99980000000000036</v>
      </c>
      <c r="I247" s="4">
        <v>1.0024</v>
      </c>
      <c r="O247" s="4">
        <v>0.99979999999999991</v>
      </c>
      <c r="P247" s="4">
        <v>0.99999999999999978</v>
      </c>
      <c r="Q247" s="4">
        <v>0.99419999999999942</v>
      </c>
      <c r="S247" s="4">
        <v>0.99999999999999989</v>
      </c>
      <c r="T247" s="4">
        <v>0.99879999999999936</v>
      </c>
      <c r="U247" s="14"/>
      <c r="V247" s="4">
        <v>0.99999999999999967</v>
      </c>
      <c r="W247" s="4">
        <v>0.99959999999999971</v>
      </c>
      <c r="X247" s="14"/>
      <c r="Y247" s="4">
        <v>1</v>
      </c>
      <c r="Z247" s="4">
        <v>1</v>
      </c>
      <c r="AA247" s="14"/>
      <c r="AB247" s="4">
        <v>0.99999999999999978</v>
      </c>
      <c r="AC247" s="4">
        <v>1.0000000000000002</v>
      </c>
      <c r="AD247" s="14"/>
      <c r="AE247" s="4">
        <v>1</v>
      </c>
      <c r="AF247" s="4"/>
      <c r="AG247" s="4">
        <v>0.99939999999999973</v>
      </c>
      <c r="AH247" s="4">
        <v>1</v>
      </c>
      <c r="AI247" s="4"/>
      <c r="AJ247" s="4">
        <v>0.99939999999999996</v>
      </c>
      <c r="AK247" s="4">
        <v>1</v>
      </c>
      <c r="AL247" s="4">
        <v>0.99719999999999964</v>
      </c>
      <c r="AM247" s="4"/>
      <c r="AN247" s="4">
        <v>0.9975999999999996</v>
      </c>
      <c r="AO247" s="4"/>
      <c r="AP247" s="4"/>
      <c r="AQ247" s="4">
        <v>0.99759999999999949</v>
      </c>
      <c r="AR247" s="4"/>
      <c r="AS247" s="4">
        <v>0.99999999999999911</v>
      </c>
      <c r="AT247" s="4">
        <v>0.91599999999999981</v>
      </c>
      <c r="AU247" s="4">
        <v>0.99999999999999978</v>
      </c>
      <c r="AV247" s="4">
        <v>0.99940000000000007</v>
      </c>
      <c r="AW247" s="4"/>
      <c r="AX247" s="4">
        <v>1.0000000000000002</v>
      </c>
      <c r="AY247" s="4">
        <v>1.0014000000000003</v>
      </c>
      <c r="AZ247" s="4"/>
      <c r="BA247" s="4">
        <v>0.9992000000000002</v>
      </c>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row>
    <row r="248" spans="2:192" x14ac:dyDescent="0.3">
      <c r="B248">
        <v>240.5</v>
      </c>
      <c r="C248" s="5">
        <v>0.21920000000000001</v>
      </c>
      <c r="D248" s="4">
        <v>0.51639999999999997</v>
      </c>
      <c r="E248" s="4">
        <v>1.0002000050921411</v>
      </c>
      <c r="F248" s="4">
        <v>1</v>
      </c>
      <c r="G248" s="4">
        <v>1.0000000000000002</v>
      </c>
      <c r="H248" s="4">
        <v>0.99980000000000036</v>
      </c>
      <c r="I248" s="4">
        <v>1.0024</v>
      </c>
      <c r="O248" s="4">
        <v>0.99979999999999991</v>
      </c>
      <c r="P248" s="4">
        <v>0.99999999999999978</v>
      </c>
      <c r="Q248" s="4">
        <v>0.99419999999999942</v>
      </c>
      <c r="S248" s="4">
        <v>0.99999999999999989</v>
      </c>
      <c r="T248" s="4">
        <v>0.99899999999999933</v>
      </c>
      <c r="U248" s="14"/>
      <c r="V248" s="4">
        <v>0.99999999999999967</v>
      </c>
      <c r="W248" s="4">
        <v>0.99979999999999969</v>
      </c>
      <c r="X248" s="14"/>
      <c r="Y248" s="4">
        <v>1</v>
      </c>
      <c r="Z248" s="4">
        <v>1</v>
      </c>
      <c r="AA248" s="14"/>
      <c r="AB248" s="4">
        <v>0.99999999999999978</v>
      </c>
      <c r="AC248" s="4">
        <v>1.0000000000000002</v>
      </c>
      <c r="AD248" s="14"/>
      <c r="AE248" s="4">
        <v>1</v>
      </c>
      <c r="AF248" s="4"/>
      <c r="AG248" s="4">
        <v>0.99939999999999973</v>
      </c>
      <c r="AH248" s="4">
        <v>1</v>
      </c>
      <c r="AI248" s="4"/>
      <c r="AJ248" s="4">
        <v>0.99939999999999996</v>
      </c>
      <c r="AK248" s="4">
        <v>1</v>
      </c>
      <c r="AL248" s="4">
        <v>0.99719999999999964</v>
      </c>
      <c r="AM248" s="4"/>
      <c r="AN248" s="4">
        <v>0.9975999999999996</v>
      </c>
      <c r="AO248" s="4"/>
      <c r="AP248" s="4"/>
      <c r="AQ248" s="4">
        <v>0.99759999999999949</v>
      </c>
      <c r="AR248" s="4"/>
      <c r="AS248" s="4">
        <v>0.99999999999999911</v>
      </c>
      <c r="AT248" s="4">
        <v>0.91719999999999979</v>
      </c>
      <c r="AU248" s="4">
        <v>0.99999999999999978</v>
      </c>
      <c r="AV248" s="4">
        <v>0.99940000000000007</v>
      </c>
      <c r="AW248" s="4"/>
      <c r="AX248" s="4">
        <v>1.0000000000000002</v>
      </c>
      <c r="AY248" s="4">
        <v>1.0014000000000003</v>
      </c>
      <c r="AZ248" s="4"/>
      <c r="BA248" s="4">
        <v>0.9992000000000002</v>
      </c>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row>
    <row r="249" spans="2:192" x14ac:dyDescent="0.3">
      <c r="B249">
        <v>241.5</v>
      </c>
      <c r="C249" s="5">
        <v>0.223</v>
      </c>
      <c r="D249" s="4">
        <v>0.52100000000000002</v>
      </c>
      <c r="E249" s="4">
        <v>1.0002000051183126</v>
      </c>
      <c r="F249" s="4">
        <v>1</v>
      </c>
      <c r="G249" s="4">
        <v>1.0000000000000002</v>
      </c>
      <c r="H249" s="4">
        <v>0.99980000000000036</v>
      </c>
      <c r="I249" s="4">
        <v>1.0024</v>
      </c>
      <c r="O249" s="4">
        <v>0.99979999999999991</v>
      </c>
      <c r="P249" s="4">
        <v>0.99999999999999978</v>
      </c>
      <c r="Q249" s="4">
        <v>0.99419999999999942</v>
      </c>
      <c r="S249" s="4">
        <v>0.99999999999999989</v>
      </c>
      <c r="T249" s="4">
        <v>0.99899999999999933</v>
      </c>
      <c r="U249" s="14"/>
      <c r="V249" s="4">
        <v>0.99999999999999967</v>
      </c>
      <c r="W249" s="4">
        <v>0.99979999999999969</v>
      </c>
      <c r="X249" s="14"/>
      <c r="Y249" s="4">
        <v>1</v>
      </c>
      <c r="Z249" s="4">
        <v>1</v>
      </c>
      <c r="AA249" s="14"/>
      <c r="AB249" s="4">
        <v>0.99999999999999978</v>
      </c>
      <c r="AC249" s="4">
        <v>1.0000000000000002</v>
      </c>
      <c r="AD249" s="14"/>
      <c r="AE249" s="4">
        <v>1</v>
      </c>
      <c r="AF249" s="4"/>
      <c r="AG249" s="4">
        <v>0.99939999999999973</v>
      </c>
      <c r="AH249" s="4">
        <v>1</v>
      </c>
      <c r="AI249" s="4"/>
      <c r="AJ249" s="4">
        <v>0.99939999999999996</v>
      </c>
      <c r="AK249" s="4">
        <v>1</v>
      </c>
      <c r="AL249" s="4">
        <v>0.99719999999999964</v>
      </c>
      <c r="AM249" s="4"/>
      <c r="AN249" s="4">
        <v>0.9975999999999996</v>
      </c>
      <c r="AO249" s="4"/>
      <c r="AP249" s="4"/>
      <c r="AQ249" s="4">
        <v>0.99759999999999949</v>
      </c>
      <c r="AR249" s="4"/>
      <c r="AS249" s="4">
        <v>0.99999999999999911</v>
      </c>
      <c r="AT249" s="4">
        <v>0.91979999999999984</v>
      </c>
      <c r="AU249" s="4">
        <v>0.99999999999999978</v>
      </c>
      <c r="AV249" s="4">
        <v>0.99940000000000007</v>
      </c>
      <c r="AW249" s="4"/>
      <c r="AX249" s="4">
        <v>1.0000000000000002</v>
      </c>
      <c r="AY249" s="4">
        <v>1.0014000000000003</v>
      </c>
      <c r="AZ249" s="4"/>
      <c r="BA249" s="4">
        <v>0.9992000000000002</v>
      </c>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row>
    <row r="250" spans="2:192" x14ac:dyDescent="0.3">
      <c r="B250">
        <v>242.5</v>
      </c>
      <c r="C250" s="5">
        <v>0.2258</v>
      </c>
      <c r="D250" s="4">
        <v>0.52660000000000007</v>
      </c>
      <c r="E250" s="4">
        <v>1.0002000051444841</v>
      </c>
      <c r="F250" s="4">
        <v>1</v>
      </c>
      <c r="G250" s="4">
        <v>1.0000000000000002</v>
      </c>
      <c r="H250" s="4">
        <v>0.99980000000000036</v>
      </c>
      <c r="I250" s="4">
        <v>1.0024</v>
      </c>
      <c r="O250" s="4">
        <v>0.99979999999999991</v>
      </c>
      <c r="P250" s="4">
        <v>0.99999999999999978</v>
      </c>
      <c r="Q250" s="4">
        <v>0.99419999999999942</v>
      </c>
      <c r="S250" s="4">
        <v>0.99999999999999989</v>
      </c>
      <c r="T250" s="4">
        <v>0.99899999999999933</v>
      </c>
      <c r="U250" s="14"/>
      <c r="V250" s="4">
        <v>0.99999999999999967</v>
      </c>
      <c r="W250" s="4">
        <v>0.99979999999999969</v>
      </c>
      <c r="X250" s="14"/>
      <c r="Y250" s="4">
        <v>1</v>
      </c>
      <c r="Z250" s="4">
        <v>1</v>
      </c>
      <c r="AA250" s="14"/>
      <c r="AB250" s="4">
        <v>0.99999999999999978</v>
      </c>
      <c r="AC250" s="4">
        <v>1.0000000000000002</v>
      </c>
      <c r="AD250" s="14"/>
      <c r="AE250" s="4">
        <v>1</v>
      </c>
      <c r="AF250" s="4"/>
      <c r="AG250" s="4">
        <v>0.99939999999999973</v>
      </c>
      <c r="AH250" s="4">
        <v>1</v>
      </c>
      <c r="AI250" s="4"/>
      <c r="AJ250" s="4">
        <v>0.99939999999999996</v>
      </c>
      <c r="AK250" s="4">
        <v>1</v>
      </c>
      <c r="AL250" s="4">
        <v>0.99719999999999964</v>
      </c>
      <c r="AM250" s="4"/>
      <c r="AN250" s="4">
        <v>0.9975999999999996</v>
      </c>
      <c r="AO250" s="4"/>
      <c r="AP250" s="4"/>
      <c r="AQ250" s="4">
        <v>0.99759999999999949</v>
      </c>
      <c r="AR250" s="4"/>
      <c r="AS250" s="4">
        <v>0.99999999999999911</v>
      </c>
      <c r="AT250" s="4">
        <v>0.92139999999999989</v>
      </c>
      <c r="AU250" s="4">
        <v>0.99999999999999978</v>
      </c>
      <c r="AV250" s="4">
        <v>0.99940000000000007</v>
      </c>
      <c r="AW250" s="4"/>
      <c r="AX250" s="4">
        <v>1.0000000000000002</v>
      </c>
      <c r="AY250" s="4">
        <v>1.0014000000000003</v>
      </c>
      <c r="AZ250" s="4"/>
      <c r="BA250" s="4">
        <v>0.9992000000000002</v>
      </c>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row>
    <row r="251" spans="2:192" x14ac:dyDescent="0.3">
      <c r="B251">
        <v>243.5</v>
      </c>
      <c r="C251" s="5">
        <v>0.2296</v>
      </c>
      <c r="D251" s="4">
        <v>0.53280000000000005</v>
      </c>
      <c r="E251" s="4">
        <v>1.0002000051706557</v>
      </c>
      <c r="F251" s="4">
        <v>1</v>
      </c>
      <c r="G251" s="4">
        <v>1.0000000000000002</v>
      </c>
      <c r="H251" s="4">
        <v>0.99980000000000036</v>
      </c>
      <c r="I251" s="4">
        <v>1.0024</v>
      </c>
      <c r="O251" s="4">
        <v>0.99979999999999991</v>
      </c>
      <c r="P251" s="4">
        <v>0.99999999999999978</v>
      </c>
      <c r="Q251" s="4">
        <v>0.99419999999999942</v>
      </c>
      <c r="S251" s="4">
        <v>0.99999999999999989</v>
      </c>
      <c r="T251" s="4">
        <v>0.99899999999999933</v>
      </c>
      <c r="U251" s="14"/>
      <c r="V251" s="4">
        <v>0.99999999999999967</v>
      </c>
      <c r="W251" s="4">
        <v>0.99979999999999969</v>
      </c>
      <c r="X251" s="14"/>
      <c r="Y251" s="4">
        <v>1</v>
      </c>
      <c r="Z251" s="4">
        <v>1</v>
      </c>
      <c r="AA251" s="14"/>
      <c r="AB251" s="4">
        <v>0.99999999999999978</v>
      </c>
      <c r="AC251" s="4">
        <v>1.0000000000000002</v>
      </c>
      <c r="AD251" s="14"/>
      <c r="AE251" s="4">
        <v>1</v>
      </c>
      <c r="AF251" s="4"/>
      <c r="AG251" s="4">
        <v>0.99959999999999971</v>
      </c>
      <c r="AH251" s="4">
        <v>1</v>
      </c>
      <c r="AI251" s="4"/>
      <c r="AJ251" s="4">
        <v>0.99939999999999996</v>
      </c>
      <c r="AK251" s="4">
        <v>1</v>
      </c>
      <c r="AL251" s="4">
        <v>0.99719999999999964</v>
      </c>
      <c r="AM251" s="4"/>
      <c r="AN251" s="4">
        <v>0.9975999999999996</v>
      </c>
      <c r="AO251" s="4"/>
      <c r="AP251" s="4"/>
      <c r="AQ251" s="4">
        <v>0.99759999999999949</v>
      </c>
      <c r="AR251" s="4"/>
      <c r="AS251" s="4">
        <v>0.99999999999999911</v>
      </c>
      <c r="AT251" s="4">
        <v>0.92179999999999984</v>
      </c>
      <c r="AU251" s="4">
        <v>0.99999999999999978</v>
      </c>
      <c r="AV251" s="4">
        <v>0.99940000000000007</v>
      </c>
      <c r="AW251" s="4"/>
      <c r="AX251" s="4">
        <v>1.0000000000000002</v>
      </c>
      <c r="AY251" s="4">
        <v>1.0014000000000003</v>
      </c>
      <c r="AZ251" s="4"/>
      <c r="BA251" s="4">
        <v>0.9992000000000002</v>
      </c>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row>
    <row r="252" spans="2:192" x14ac:dyDescent="0.3">
      <c r="B252">
        <v>244.5</v>
      </c>
      <c r="C252" s="5">
        <v>0.23200000000000001</v>
      </c>
      <c r="D252" s="4">
        <v>0.53700000000000003</v>
      </c>
      <c r="E252" s="4">
        <v>1.0002000051968272</v>
      </c>
      <c r="F252" s="4">
        <v>1</v>
      </c>
      <c r="G252" s="4">
        <v>1.0000000000000002</v>
      </c>
      <c r="H252" s="4">
        <v>0.99980000000000036</v>
      </c>
      <c r="I252" s="4">
        <v>1.0024</v>
      </c>
      <c r="O252" s="4">
        <v>0.99979999999999991</v>
      </c>
      <c r="P252" s="4">
        <v>0.99999999999999978</v>
      </c>
      <c r="Q252" s="4">
        <v>0.99419999999999942</v>
      </c>
      <c r="S252" s="4">
        <v>0.99999999999999989</v>
      </c>
      <c r="T252" s="4">
        <v>0.99899999999999933</v>
      </c>
      <c r="U252" s="14"/>
      <c r="V252" s="4">
        <v>0.99999999999999967</v>
      </c>
      <c r="W252" s="4">
        <v>0.99979999999999969</v>
      </c>
      <c r="X252" s="14"/>
      <c r="Y252" s="4">
        <v>1</v>
      </c>
      <c r="Z252" s="4">
        <v>1</v>
      </c>
      <c r="AA252" s="14"/>
      <c r="AB252" s="4">
        <v>0.99999999999999978</v>
      </c>
      <c r="AC252" s="4">
        <v>1.0000000000000002</v>
      </c>
      <c r="AD252" s="14"/>
      <c r="AE252" s="4">
        <v>1</v>
      </c>
      <c r="AF252" s="4"/>
      <c r="AG252" s="4">
        <v>0.99959999999999971</v>
      </c>
      <c r="AH252" s="4">
        <v>1</v>
      </c>
      <c r="AI252" s="4"/>
      <c r="AJ252" s="4">
        <v>0.99939999999999996</v>
      </c>
      <c r="AK252" s="4">
        <v>1</v>
      </c>
      <c r="AL252" s="4">
        <v>0.99719999999999964</v>
      </c>
      <c r="AM252" s="4"/>
      <c r="AN252" s="4">
        <v>0.9975999999999996</v>
      </c>
      <c r="AO252" s="4"/>
      <c r="AP252" s="4"/>
      <c r="AQ252" s="4">
        <v>0.99759999999999949</v>
      </c>
      <c r="AR252" s="4"/>
      <c r="AS252" s="4">
        <v>0.99999999999999911</v>
      </c>
      <c r="AT252" s="4">
        <v>0.92259999999999986</v>
      </c>
      <c r="AU252" s="4">
        <v>0.99999999999999978</v>
      </c>
      <c r="AV252" s="4">
        <v>0.99940000000000007</v>
      </c>
      <c r="AW252" s="4"/>
      <c r="AX252" s="4">
        <v>1.0000000000000002</v>
      </c>
      <c r="AY252" s="4">
        <v>1.0014000000000003</v>
      </c>
      <c r="AZ252" s="4"/>
      <c r="BA252" s="4">
        <v>0.9992000000000002</v>
      </c>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row>
    <row r="253" spans="2:192" x14ac:dyDescent="0.3">
      <c r="B253">
        <v>245.5</v>
      </c>
      <c r="C253" s="5">
        <v>0.2364</v>
      </c>
      <c r="D253" s="4">
        <v>0.54120000000000001</v>
      </c>
      <c r="E253" s="4">
        <v>1.0002000052229987</v>
      </c>
      <c r="F253" s="4">
        <v>1</v>
      </c>
      <c r="G253" s="4">
        <v>1.0000000000000002</v>
      </c>
      <c r="H253" s="4">
        <v>0.99980000000000036</v>
      </c>
      <c r="I253" s="4">
        <v>1.0024</v>
      </c>
      <c r="O253" s="4">
        <v>0.99979999999999991</v>
      </c>
      <c r="P253" s="4">
        <v>0.99999999999999978</v>
      </c>
      <c r="Q253" s="4">
        <v>0.99419999999999942</v>
      </c>
      <c r="S253" s="4">
        <v>0.99999999999999989</v>
      </c>
      <c r="T253" s="4">
        <v>0.99899999999999933</v>
      </c>
      <c r="U253" s="14"/>
      <c r="V253" s="4">
        <v>0.99999999999999967</v>
      </c>
      <c r="W253" s="4">
        <v>0.99979999999999969</v>
      </c>
      <c r="X253" s="14"/>
      <c r="Y253" s="4">
        <v>1</v>
      </c>
      <c r="Z253" s="4">
        <v>1</v>
      </c>
      <c r="AA253" s="14"/>
      <c r="AB253" s="4">
        <v>0.99999999999999978</v>
      </c>
      <c r="AC253" s="4">
        <v>1.0000000000000002</v>
      </c>
      <c r="AD253" s="14"/>
      <c r="AE253" s="4">
        <v>1</v>
      </c>
      <c r="AF253" s="4"/>
      <c r="AG253" s="4">
        <v>0.99959999999999971</v>
      </c>
      <c r="AH253" s="4">
        <v>1</v>
      </c>
      <c r="AI253" s="4"/>
      <c r="AJ253" s="4">
        <v>0.99959999999999993</v>
      </c>
      <c r="AK253" s="4">
        <v>1</v>
      </c>
      <c r="AL253" s="4">
        <v>0.99719999999999964</v>
      </c>
      <c r="AM253" s="4"/>
      <c r="AN253" s="4">
        <v>0.9975999999999996</v>
      </c>
      <c r="AO253" s="4"/>
      <c r="AP253" s="4"/>
      <c r="AQ253" s="4">
        <v>0.99759999999999949</v>
      </c>
      <c r="AR253" s="4"/>
      <c r="AS253" s="4">
        <v>0.99999999999999911</v>
      </c>
      <c r="AT253" s="4">
        <v>0.92339999999999989</v>
      </c>
      <c r="AU253" s="4">
        <v>0.99999999999999978</v>
      </c>
      <c r="AV253" s="4">
        <v>0.99940000000000007</v>
      </c>
      <c r="AW253" s="4"/>
      <c r="AX253" s="4">
        <v>1.0000000000000002</v>
      </c>
      <c r="AY253" s="4">
        <v>1.0014000000000003</v>
      </c>
      <c r="AZ253" s="4"/>
      <c r="BA253" s="4">
        <v>0.9992000000000002</v>
      </c>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row>
    <row r="254" spans="2:192" x14ac:dyDescent="0.3">
      <c r="B254">
        <v>246.5</v>
      </c>
      <c r="C254" s="5">
        <v>0.24299999999999999</v>
      </c>
      <c r="D254" s="4">
        <v>0.54620000000000002</v>
      </c>
      <c r="E254" s="4">
        <v>1.0002000052491702</v>
      </c>
      <c r="F254" s="4">
        <v>1</v>
      </c>
      <c r="G254" s="4">
        <v>1.0000000000000002</v>
      </c>
      <c r="H254" s="4">
        <v>0.99980000000000036</v>
      </c>
      <c r="I254" s="4">
        <v>1.0024</v>
      </c>
      <c r="O254" s="4">
        <v>0.99979999999999991</v>
      </c>
      <c r="P254" s="4">
        <v>0.99999999999999978</v>
      </c>
      <c r="Q254" s="4">
        <v>0.99419999999999942</v>
      </c>
      <c r="S254" s="4">
        <v>0.99999999999999989</v>
      </c>
      <c r="T254" s="4">
        <v>0.99899999999999933</v>
      </c>
      <c r="U254" s="14"/>
      <c r="V254" s="4">
        <v>0.99999999999999967</v>
      </c>
      <c r="W254" s="4">
        <v>0.99979999999999969</v>
      </c>
      <c r="X254" s="14"/>
      <c r="Y254" s="4">
        <v>1</v>
      </c>
      <c r="Z254" s="4">
        <v>1</v>
      </c>
      <c r="AA254" s="14"/>
      <c r="AB254" s="4">
        <v>0.99999999999999978</v>
      </c>
      <c r="AC254" s="4">
        <v>1.0000000000000002</v>
      </c>
      <c r="AD254" s="14"/>
      <c r="AE254" s="4">
        <v>1</v>
      </c>
      <c r="AF254" s="4"/>
      <c r="AG254" s="4">
        <v>0.99979999999999969</v>
      </c>
      <c r="AH254" s="4">
        <v>1</v>
      </c>
      <c r="AI254" s="4"/>
      <c r="AJ254" s="4">
        <v>0.99959999999999993</v>
      </c>
      <c r="AK254" s="4">
        <v>1</v>
      </c>
      <c r="AL254" s="4">
        <v>0.99719999999999964</v>
      </c>
      <c r="AM254" s="4"/>
      <c r="AN254" s="4">
        <v>0.9975999999999996</v>
      </c>
      <c r="AO254" s="4"/>
      <c r="AP254" s="4"/>
      <c r="AQ254" s="4">
        <v>0.99759999999999949</v>
      </c>
      <c r="AR254" s="4"/>
      <c r="AS254" s="4">
        <v>0.99999999999999911</v>
      </c>
      <c r="AT254" s="4">
        <v>0.92679999999999985</v>
      </c>
      <c r="AU254" s="4">
        <v>0.99999999999999978</v>
      </c>
      <c r="AV254" s="4">
        <v>0.99940000000000007</v>
      </c>
      <c r="AW254" s="4"/>
      <c r="AX254" s="4">
        <v>1.0000000000000002</v>
      </c>
      <c r="AY254" s="4">
        <v>1.0014000000000003</v>
      </c>
      <c r="AZ254" s="4"/>
      <c r="BA254" s="4">
        <v>0.9992000000000002</v>
      </c>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row>
    <row r="255" spans="2:192" x14ac:dyDescent="0.3">
      <c r="B255">
        <v>247.5</v>
      </c>
      <c r="C255" s="5">
        <v>0.24579999999999999</v>
      </c>
      <c r="D255" s="4">
        <v>0.55180000000000007</v>
      </c>
      <c r="E255" s="4">
        <v>1.0002000052753417</v>
      </c>
      <c r="F255" s="4">
        <v>1</v>
      </c>
      <c r="G255" s="4">
        <v>1.0000000000000002</v>
      </c>
      <c r="H255" s="4">
        <v>0.99980000000000036</v>
      </c>
      <c r="I255" s="4">
        <v>1.0024</v>
      </c>
      <c r="O255" s="4">
        <v>0.99979999999999991</v>
      </c>
      <c r="P255" s="4">
        <v>0.99999999999999978</v>
      </c>
      <c r="Q255" s="4">
        <v>0.99419999999999942</v>
      </c>
      <c r="S255" s="4">
        <v>0.99999999999999989</v>
      </c>
      <c r="T255" s="4">
        <v>0.99899999999999933</v>
      </c>
      <c r="U255" s="14"/>
      <c r="V255" s="4">
        <v>0.99999999999999967</v>
      </c>
      <c r="W255" s="4">
        <v>0.99979999999999969</v>
      </c>
      <c r="X255" s="14"/>
      <c r="Y255" s="4">
        <v>1</v>
      </c>
      <c r="Z255" s="4">
        <v>1</v>
      </c>
      <c r="AA255" s="14"/>
      <c r="AB255" s="4">
        <v>0.99999999999999978</v>
      </c>
      <c r="AC255" s="4">
        <v>1.0000000000000002</v>
      </c>
      <c r="AD255" s="14"/>
      <c r="AE255" s="4">
        <v>1</v>
      </c>
      <c r="AF255" s="4"/>
      <c r="AG255" s="4">
        <v>0.99979999999999969</v>
      </c>
      <c r="AH255" s="4">
        <v>1</v>
      </c>
      <c r="AI255" s="4"/>
      <c r="AJ255" s="4">
        <v>0.99959999999999993</v>
      </c>
      <c r="AK255" s="4">
        <v>1</v>
      </c>
      <c r="AL255" s="4">
        <v>0.99719999999999964</v>
      </c>
      <c r="AM255" s="4"/>
      <c r="AN255" s="4">
        <v>0.9975999999999996</v>
      </c>
      <c r="AO255" s="4"/>
      <c r="AP255" s="4"/>
      <c r="AQ255" s="4">
        <v>0.99759999999999949</v>
      </c>
      <c r="AR255" s="4"/>
      <c r="AS255" s="4">
        <v>0.99999999999999911</v>
      </c>
      <c r="AT255" s="4">
        <v>0.92739999999999989</v>
      </c>
      <c r="AU255" s="4">
        <v>0.99999999999999978</v>
      </c>
      <c r="AV255" s="4">
        <v>0.99940000000000007</v>
      </c>
      <c r="AW255" s="4"/>
      <c r="AX255" s="4">
        <v>1.0000000000000002</v>
      </c>
      <c r="AY255" s="4">
        <v>1.0014000000000003</v>
      </c>
      <c r="AZ255" s="4"/>
      <c r="BA255" s="4">
        <v>0.9992000000000002</v>
      </c>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row>
    <row r="256" spans="2:192" x14ac:dyDescent="0.3">
      <c r="B256">
        <v>248.5</v>
      </c>
      <c r="C256" s="5">
        <v>0.251</v>
      </c>
      <c r="D256" s="4">
        <v>0.55780000000000007</v>
      </c>
      <c r="E256" s="4">
        <v>1.0002000053015132</v>
      </c>
      <c r="F256" s="4">
        <v>1</v>
      </c>
      <c r="G256" s="4">
        <v>1.0000000000000002</v>
      </c>
      <c r="H256" s="4">
        <v>0.99980000000000036</v>
      </c>
      <c r="I256" s="4">
        <v>1.0024</v>
      </c>
      <c r="O256" s="4">
        <v>0.99979999999999991</v>
      </c>
      <c r="P256" s="4">
        <v>0.99999999999999978</v>
      </c>
      <c r="Q256" s="4">
        <v>0.99419999999999942</v>
      </c>
      <c r="S256" s="4">
        <v>0.99999999999999989</v>
      </c>
      <c r="T256" s="4">
        <v>0.99899999999999933</v>
      </c>
      <c r="U256" s="14"/>
      <c r="V256" s="4">
        <v>0.99999999999999967</v>
      </c>
      <c r="W256" s="4">
        <v>0.99979999999999969</v>
      </c>
      <c r="X256" s="14"/>
      <c r="Y256" s="4">
        <v>1</v>
      </c>
      <c r="Z256" s="4">
        <v>1</v>
      </c>
      <c r="AA256" s="14"/>
      <c r="AB256" s="4">
        <v>0.99999999999999978</v>
      </c>
      <c r="AC256" s="4">
        <v>1.0000000000000002</v>
      </c>
      <c r="AD256" s="14"/>
      <c r="AE256" s="4">
        <v>1</v>
      </c>
      <c r="AF256" s="4"/>
      <c r="AG256" s="4">
        <v>0.99979999999999969</v>
      </c>
      <c r="AH256" s="4">
        <v>1</v>
      </c>
      <c r="AI256" s="4"/>
      <c r="AJ256" s="4">
        <v>0.99959999999999993</v>
      </c>
      <c r="AK256" s="4">
        <v>1</v>
      </c>
      <c r="AL256" s="4">
        <v>0.99719999999999964</v>
      </c>
      <c r="AM256" s="4"/>
      <c r="AN256" s="4">
        <v>0.9975999999999996</v>
      </c>
      <c r="AO256" s="4"/>
      <c r="AP256" s="4"/>
      <c r="AQ256" s="4">
        <v>0.99759999999999949</v>
      </c>
      <c r="AR256" s="4"/>
      <c r="AS256" s="4">
        <v>0.99999999999999911</v>
      </c>
      <c r="AT256" s="4">
        <v>0.92839999999999989</v>
      </c>
      <c r="AU256" s="4">
        <v>0.99999999999999978</v>
      </c>
      <c r="AV256" s="4">
        <v>0.99940000000000007</v>
      </c>
      <c r="AW256" s="4"/>
      <c r="AX256" s="4">
        <v>1.0000000000000002</v>
      </c>
      <c r="AY256" s="4">
        <v>1.0014000000000003</v>
      </c>
      <c r="AZ256" s="4"/>
      <c r="BA256" s="4">
        <v>0.9992000000000002</v>
      </c>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row>
    <row r="257" spans="2:192" x14ac:dyDescent="0.3">
      <c r="B257">
        <v>249.5</v>
      </c>
      <c r="C257" s="5">
        <v>0.25719999999999998</v>
      </c>
      <c r="D257" s="4">
        <v>0.56200000000000006</v>
      </c>
      <c r="E257" s="4">
        <v>1.0002000053276847</v>
      </c>
      <c r="F257" s="4">
        <v>1</v>
      </c>
      <c r="G257" s="4">
        <v>1.0000000000000002</v>
      </c>
      <c r="H257" s="4">
        <v>0.99980000000000036</v>
      </c>
      <c r="I257" s="4">
        <v>1.0024</v>
      </c>
      <c r="O257" s="4">
        <v>0.99979999999999991</v>
      </c>
      <c r="P257" s="4">
        <v>0.99999999999999978</v>
      </c>
      <c r="Q257" s="4">
        <v>0.99419999999999942</v>
      </c>
      <c r="S257" s="4">
        <v>0.99999999999999989</v>
      </c>
      <c r="T257" s="4">
        <v>0.99899999999999933</v>
      </c>
      <c r="U257" s="14"/>
      <c r="V257" s="4">
        <v>0.99999999999999967</v>
      </c>
      <c r="W257" s="4">
        <v>0.99979999999999969</v>
      </c>
      <c r="X257" s="14"/>
      <c r="Y257" s="4">
        <v>1</v>
      </c>
      <c r="Z257" s="4">
        <v>1</v>
      </c>
      <c r="AA257" s="14"/>
      <c r="AB257" s="4">
        <v>0.99999999999999978</v>
      </c>
      <c r="AC257" s="4">
        <v>1.0000000000000002</v>
      </c>
      <c r="AD257" s="14"/>
      <c r="AE257" s="4">
        <v>1</v>
      </c>
      <c r="AF257" s="4"/>
      <c r="AG257" s="4">
        <v>0.99979999999999969</v>
      </c>
      <c r="AH257" s="4">
        <v>1</v>
      </c>
      <c r="AI257" s="4"/>
      <c r="AJ257" s="4">
        <v>0.99959999999999993</v>
      </c>
      <c r="AK257" s="4">
        <v>1</v>
      </c>
      <c r="AL257" s="4">
        <v>0.99719999999999964</v>
      </c>
      <c r="AM257" s="4"/>
      <c r="AN257" s="4">
        <v>0.9975999999999996</v>
      </c>
      <c r="AO257" s="4"/>
      <c r="AP257" s="4"/>
      <c r="AQ257" s="4">
        <v>0.99759999999999949</v>
      </c>
      <c r="AR257" s="4"/>
      <c r="AS257" s="4">
        <v>0.99999999999999911</v>
      </c>
      <c r="AT257" s="4">
        <v>0.93039999999999989</v>
      </c>
      <c r="AU257" s="4">
        <v>0.99999999999999978</v>
      </c>
      <c r="AV257" s="4">
        <v>0.99940000000000007</v>
      </c>
      <c r="AW257" s="4"/>
      <c r="AX257" s="4">
        <v>1.0000000000000002</v>
      </c>
      <c r="AY257" s="4">
        <v>1.0014000000000003</v>
      </c>
      <c r="AZ257" s="4"/>
      <c r="BA257" s="4">
        <v>0.9992000000000002</v>
      </c>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row>
    <row r="258" spans="2:192" x14ac:dyDescent="0.3">
      <c r="B258">
        <v>250.5</v>
      </c>
      <c r="C258" s="5">
        <v>0.26219999999999999</v>
      </c>
      <c r="D258" s="4">
        <v>0.56720000000000004</v>
      </c>
      <c r="E258" s="4">
        <v>1.0002000053538562</v>
      </c>
      <c r="F258" s="4">
        <v>1</v>
      </c>
      <c r="G258" s="4">
        <v>1.0000000000000002</v>
      </c>
      <c r="H258" s="4">
        <v>0.99980000000000036</v>
      </c>
      <c r="I258" s="4">
        <v>1.0024</v>
      </c>
      <c r="O258" s="4">
        <v>0.99979999999999991</v>
      </c>
      <c r="P258" s="4">
        <v>0.99999999999999978</v>
      </c>
      <c r="Q258" s="4">
        <v>0.99419999999999942</v>
      </c>
      <c r="S258" s="4">
        <v>0.99999999999999989</v>
      </c>
      <c r="T258" s="4">
        <v>0.99899999999999933</v>
      </c>
      <c r="U258" s="14"/>
      <c r="V258" s="4">
        <v>0.99999999999999967</v>
      </c>
      <c r="W258" s="4">
        <v>0.99979999999999969</v>
      </c>
      <c r="X258" s="14"/>
      <c r="Y258" s="4">
        <v>1</v>
      </c>
      <c r="Z258" s="4">
        <v>1</v>
      </c>
      <c r="AA258" s="14"/>
      <c r="AB258" s="4">
        <v>0.99999999999999978</v>
      </c>
      <c r="AC258" s="4">
        <v>1.0000000000000002</v>
      </c>
      <c r="AD258" s="14"/>
      <c r="AE258" s="4">
        <v>1</v>
      </c>
      <c r="AF258" s="4"/>
      <c r="AG258" s="4">
        <v>0.99979999999999969</v>
      </c>
      <c r="AH258" s="4">
        <v>1</v>
      </c>
      <c r="AI258" s="4"/>
      <c r="AJ258" s="4">
        <v>0.99979999999999991</v>
      </c>
      <c r="AK258" s="4">
        <v>1</v>
      </c>
      <c r="AL258" s="4">
        <v>0.99719999999999964</v>
      </c>
      <c r="AM258" s="4"/>
      <c r="AN258" s="4">
        <v>0.9975999999999996</v>
      </c>
      <c r="AO258" s="4"/>
      <c r="AP258" s="4"/>
      <c r="AQ258" s="4">
        <v>0.99759999999999949</v>
      </c>
      <c r="AR258" s="4"/>
      <c r="AS258" s="4">
        <v>0.99999999999999911</v>
      </c>
      <c r="AT258" s="4">
        <v>0.93059999999999987</v>
      </c>
      <c r="AU258" s="4">
        <v>0.99999999999999978</v>
      </c>
      <c r="AV258" s="4">
        <v>0.99940000000000007</v>
      </c>
      <c r="AW258" s="4"/>
      <c r="AX258" s="4">
        <v>1.0000000000000002</v>
      </c>
      <c r="AY258" s="4">
        <v>1.0014000000000003</v>
      </c>
      <c r="AZ258" s="4"/>
      <c r="BA258" s="4">
        <v>0.9992000000000002</v>
      </c>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row>
    <row r="259" spans="2:192" x14ac:dyDescent="0.3">
      <c r="B259">
        <v>251.5</v>
      </c>
      <c r="C259" s="5">
        <v>0.26500000000000001</v>
      </c>
      <c r="D259" s="4">
        <v>0.5746</v>
      </c>
      <c r="E259" s="4">
        <v>1.0002000053800277</v>
      </c>
      <c r="F259" s="4">
        <v>1</v>
      </c>
      <c r="G259" s="4">
        <v>1.0000000000000002</v>
      </c>
      <c r="H259" s="4">
        <v>0.99980000000000036</v>
      </c>
      <c r="I259" s="4">
        <v>1.0024</v>
      </c>
      <c r="O259" s="4">
        <v>0.99979999999999991</v>
      </c>
      <c r="P259" s="4">
        <v>0.99999999999999978</v>
      </c>
      <c r="Q259" s="4">
        <v>0.99419999999999942</v>
      </c>
      <c r="S259" s="4">
        <v>0.99999999999999989</v>
      </c>
      <c r="T259" s="4">
        <v>0.99899999999999933</v>
      </c>
      <c r="U259" s="14"/>
      <c r="V259" s="4">
        <v>0.99999999999999967</v>
      </c>
      <c r="W259" s="4">
        <v>0.99979999999999969</v>
      </c>
      <c r="X259" s="14"/>
      <c r="Y259" s="4">
        <v>1</v>
      </c>
      <c r="Z259" s="4">
        <v>1</v>
      </c>
      <c r="AA259" s="14"/>
      <c r="AB259" s="4">
        <v>0.99999999999999978</v>
      </c>
      <c r="AC259" s="4">
        <v>1.0000000000000002</v>
      </c>
      <c r="AD259" s="14"/>
      <c r="AE259" s="4">
        <v>1</v>
      </c>
      <c r="AF259" s="4"/>
      <c r="AG259" s="4">
        <v>0.99979999999999969</v>
      </c>
      <c r="AH259" s="4">
        <v>1</v>
      </c>
      <c r="AI259" s="4"/>
      <c r="AJ259" s="4">
        <v>0.99979999999999991</v>
      </c>
      <c r="AK259" s="4">
        <v>1</v>
      </c>
      <c r="AL259" s="4">
        <v>0.99719999999999964</v>
      </c>
      <c r="AM259" s="4"/>
      <c r="AN259" s="4">
        <v>0.9975999999999996</v>
      </c>
      <c r="AO259" s="4"/>
      <c r="AP259" s="4"/>
      <c r="AQ259" s="4">
        <v>0.99759999999999949</v>
      </c>
      <c r="AR259" s="4"/>
      <c r="AS259" s="4">
        <v>0.99999999999999911</v>
      </c>
      <c r="AT259" s="4">
        <v>0.93199999999999983</v>
      </c>
      <c r="AU259" s="4">
        <v>0.99999999999999978</v>
      </c>
      <c r="AV259" s="4">
        <v>0.99960000000000004</v>
      </c>
      <c r="AW259" s="4"/>
      <c r="AX259" s="4">
        <v>1.0000000000000002</v>
      </c>
      <c r="AY259" s="4">
        <v>1.0014000000000003</v>
      </c>
      <c r="AZ259" s="4"/>
      <c r="BA259" s="4">
        <v>0.9992000000000002</v>
      </c>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row>
    <row r="260" spans="2:192" x14ac:dyDescent="0.3">
      <c r="B260">
        <v>252.5</v>
      </c>
      <c r="C260" s="5">
        <v>0.26800000000000002</v>
      </c>
      <c r="D260" s="4">
        <v>0.57879999999999998</v>
      </c>
      <c r="E260" s="4">
        <v>1.0002000054061992</v>
      </c>
      <c r="F260" s="4">
        <v>1</v>
      </c>
      <c r="G260" s="4">
        <v>1.0000000000000002</v>
      </c>
      <c r="H260" s="4">
        <v>0.99980000000000036</v>
      </c>
      <c r="I260" s="4">
        <v>1.0024</v>
      </c>
      <c r="O260" s="4">
        <v>0.99979999999999991</v>
      </c>
      <c r="P260" s="4">
        <v>0.99999999999999978</v>
      </c>
      <c r="Q260" s="4">
        <v>0.99419999999999942</v>
      </c>
      <c r="S260" s="4">
        <v>0.99999999999999989</v>
      </c>
      <c r="T260" s="4">
        <v>0.99899999999999933</v>
      </c>
      <c r="U260" s="14"/>
      <c r="V260" s="4">
        <v>0.99999999999999967</v>
      </c>
      <c r="W260" s="4">
        <v>0.99979999999999969</v>
      </c>
      <c r="X260" s="14"/>
      <c r="Y260" s="4">
        <v>1</v>
      </c>
      <c r="Z260" s="4">
        <v>1</v>
      </c>
      <c r="AA260" s="14"/>
      <c r="AB260" s="4">
        <v>0.99999999999999978</v>
      </c>
      <c r="AC260" s="4">
        <v>1.0000000000000002</v>
      </c>
      <c r="AD260" s="14"/>
      <c r="AE260" s="4">
        <v>1</v>
      </c>
      <c r="AF260" s="4"/>
      <c r="AG260" s="4">
        <v>0.99979999999999969</v>
      </c>
      <c r="AH260" s="4">
        <v>1</v>
      </c>
      <c r="AI260" s="4"/>
      <c r="AJ260" s="4">
        <v>0.99979999999999991</v>
      </c>
      <c r="AK260" s="4">
        <v>1</v>
      </c>
      <c r="AL260" s="4">
        <v>0.99719999999999964</v>
      </c>
      <c r="AM260" s="4"/>
      <c r="AN260" s="4">
        <v>0.9975999999999996</v>
      </c>
      <c r="AO260" s="4"/>
      <c r="AP260" s="4"/>
      <c r="AQ260" s="4">
        <v>0.99759999999999949</v>
      </c>
      <c r="AR260" s="4"/>
      <c r="AS260" s="4">
        <v>0.99999999999999911</v>
      </c>
      <c r="AT260" s="4">
        <v>0.93299999999999983</v>
      </c>
      <c r="AU260" s="4">
        <v>0.99999999999999978</v>
      </c>
      <c r="AV260" s="4">
        <v>0.99960000000000004</v>
      </c>
      <c r="AW260" s="4"/>
      <c r="AX260" s="4">
        <v>1.0000000000000002</v>
      </c>
      <c r="AY260" s="4">
        <v>1.0014000000000003</v>
      </c>
      <c r="AZ260" s="4"/>
      <c r="BA260" s="4">
        <v>0.9992000000000002</v>
      </c>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row>
    <row r="261" spans="2:192" x14ac:dyDescent="0.3">
      <c r="B261">
        <v>253.5</v>
      </c>
      <c r="C261" s="5">
        <v>0.27160000000000001</v>
      </c>
      <c r="D261" s="4">
        <v>0.58340000000000003</v>
      </c>
      <c r="E261" s="4">
        <v>1.0002000054323708</v>
      </c>
      <c r="F261" s="4">
        <v>1</v>
      </c>
      <c r="G261" s="4">
        <v>1.0000000000000002</v>
      </c>
      <c r="H261" s="4">
        <v>0.99980000000000036</v>
      </c>
      <c r="I261" s="4">
        <v>1.0024</v>
      </c>
      <c r="O261" s="4">
        <v>0.99979999999999991</v>
      </c>
      <c r="P261" s="4">
        <v>0.99999999999999978</v>
      </c>
      <c r="Q261" s="4">
        <v>0.99419999999999942</v>
      </c>
      <c r="S261" s="4">
        <v>0.99999999999999989</v>
      </c>
      <c r="T261" s="4">
        <v>0.99899999999999933</v>
      </c>
      <c r="U261" s="14"/>
      <c r="V261" s="4">
        <v>0.99999999999999967</v>
      </c>
      <c r="W261" s="4">
        <v>0.99979999999999969</v>
      </c>
      <c r="X261" s="14"/>
      <c r="Y261" s="4">
        <v>1</v>
      </c>
      <c r="Z261" s="4">
        <v>1</v>
      </c>
      <c r="AA261" s="14"/>
      <c r="AB261" s="4">
        <v>0.99999999999999978</v>
      </c>
      <c r="AC261" s="4">
        <v>1.0000000000000002</v>
      </c>
      <c r="AD261" s="14"/>
      <c r="AE261" s="4">
        <v>1</v>
      </c>
      <c r="AF261" s="4"/>
      <c r="AG261" s="4">
        <v>0.99979999999999969</v>
      </c>
      <c r="AH261" s="4">
        <v>1</v>
      </c>
      <c r="AI261" s="4"/>
      <c r="AJ261" s="4">
        <v>0.99979999999999991</v>
      </c>
      <c r="AK261" s="4">
        <v>1</v>
      </c>
      <c r="AL261" s="4">
        <v>0.99719999999999964</v>
      </c>
      <c r="AM261" s="4"/>
      <c r="AN261" s="4">
        <v>0.9975999999999996</v>
      </c>
      <c r="AO261" s="4"/>
      <c r="AP261" s="4"/>
      <c r="AQ261" s="4">
        <v>0.99759999999999949</v>
      </c>
      <c r="AR261" s="4"/>
      <c r="AS261" s="4">
        <v>0.99999999999999911</v>
      </c>
      <c r="AT261" s="4">
        <v>0.93459999999999988</v>
      </c>
      <c r="AU261" s="4">
        <v>0.99999999999999978</v>
      </c>
      <c r="AV261" s="4">
        <v>0.99980000000000002</v>
      </c>
      <c r="AW261" s="4"/>
      <c r="AX261" s="4">
        <v>1.0000000000000002</v>
      </c>
      <c r="AY261" s="4">
        <v>1.0014000000000003</v>
      </c>
      <c r="AZ261" s="4"/>
      <c r="BA261" s="4">
        <v>0.9992000000000002</v>
      </c>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row>
    <row r="262" spans="2:192" x14ac:dyDescent="0.3">
      <c r="B262">
        <v>254.5</v>
      </c>
      <c r="C262" s="5">
        <v>0.27600000000000002</v>
      </c>
      <c r="D262" s="4">
        <v>0.58940000000000003</v>
      </c>
      <c r="E262" s="4">
        <v>1.0002000054585423</v>
      </c>
      <c r="F262" s="4">
        <v>1</v>
      </c>
      <c r="G262" s="4">
        <v>1.0000000000000002</v>
      </c>
      <c r="H262" s="4">
        <v>0.99980000000000036</v>
      </c>
      <c r="I262" s="4">
        <v>1.0024</v>
      </c>
      <c r="O262" s="4">
        <v>0.99979999999999991</v>
      </c>
      <c r="P262" s="4">
        <v>0.99999999999999978</v>
      </c>
      <c r="Q262" s="4">
        <v>0.99419999999999942</v>
      </c>
      <c r="S262" s="4">
        <v>0.99999999999999989</v>
      </c>
      <c r="T262" s="4">
        <v>0.99899999999999933</v>
      </c>
      <c r="U262" s="14"/>
      <c r="V262" s="4">
        <v>0.99999999999999967</v>
      </c>
      <c r="W262" s="4">
        <v>0.99979999999999969</v>
      </c>
      <c r="X262" s="14"/>
      <c r="Y262" s="4">
        <v>1</v>
      </c>
      <c r="Z262" s="4">
        <v>1</v>
      </c>
      <c r="AA262" s="14"/>
      <c r="AB262" s="4">
        <v>0.99999999999999978</v>
      </c>
      <c r="AC262" s="4">
        <v>1.0000000000000002</v>
      </c>
      <c r="AD262" s="14"/>
      <c r="AE262" s="4">
        <v>1</v>
      </c>
      <c r="AF262" s="4"/>
      <c r="AG262" s="4">
        <v>0.99979999999999969</v>
      </c>
      <c r="AH262" s="4">
        <v>1</v>
      </c>
      <c r="AI262" s="4"/>
      <c r="AJ262" s="4">
        <v>0.99979999999999991</v>
      </c>
      <c r="AK262" s="4">
        <v>1</v>
      </c>
      <c r="AL262" s="4">
        <v>0.99719999999999964</v>
      </c>
      <c r="AM262" s="4"/>
      <c r="AN262" s="4">
        <v>0.9975999999999996</v>
      </c>
      <c r="AO262" s="4"/>
      <c r="AP262" s="4"/>
      <c r="AQ262" s="4">
        <v>0.99759999999999949</v>
      </c>
      <c r="AR262" s="4"/>
      <c r="AS262" s="4">
        <v>0.99999999999999911</v>
      </c>
      <c r="AT262" s="4">
        <v>0.9353999999999999</v>
      </c>
      <c r="AU262" s="4">
        <v>0.99999999999999978</v>
      </c>
      <c r="AV262" s="4">
        <v>0.99980000000000002</v>
      </c>
      <c r="AW262" s="4"/>
      <c r="AX262" s="4">
        <v>1.0000000000000002</v>
      </c>
      <c r="AY262" s="4">
        <v>1.0014000000000003</v>
      </c>
      <c r="AZ262" s="4"/>
      <c r="BA262" s="4">
        <v>0.9992000000000002</v>
      </c>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row>
    <row r="263" spans="2:192" x14ac:dyDescent="0.3">
      <c r="B263">
        <v>255.5</v>
      </c>
      <c r="C263" s="5">
        <v>0.28040000000000004</v>
      </c>
      <c r="D263" s="4">
        <v>0.59600000000000009</v>
      </c>
      <c r="E263" s="4">
        <v>1.0002000054847138</v>
      </c>
      <c r="F263" s="4">
        <v>1</v>
      </c>
      <c r="G263" s="4">
        <v>1.0000000000000002</v>
      </c>
      <c r="H263" s="4">
        <v>0.99980000000000036</v>
      </c>
      <c r="I263" s="4">
        <v>1.0024</v>
      </c>
      <c r="O263" s="4">
        <v>0.99979999999999991</v>
      </c>
      <c r="P263" s="4">
        <v>0.99999999999999978</v>
      </c>
      <c r="Q263" s="4">
        <v>0.99419999999999942</v>
      </c>
      <c r="S263" s="4">
        <v>0.99999999999999989</v>
      </c>
      <c r="T263" s="4">
        <v>0.99899999999999933</v>
      </c>
      <c r="U263" s="14"/>
      <c r="V263" s="4">
        <v>0.99999999999999967</v>
      </c>
      <c r="W263" s="4">
        <v>0.99979999999999969</v>
      </c>
      <c r="X263" s="14"/>
      <c r="Y263" s="4">
        <v>1</v>
      </c>
      <c r="Z263" s="4">
        <v>1</v>
      </c>
      <c r="AA263" s="14"/>
      <c r="AB263" s="4">
        <v>0.99999999999999978</v>
      </c>
      <c r="AC263" s="4">
        <v>1.0000000000000002</v>
      </c>
      <c r="AD263" s="14"/>
      <c r="AE263" s="4">
        <v>1</v>
      </c>
      <c r="AF263" s="4"/>
      <c r="AG263" s="4">
        <v>0.99979999999999969</v>
      </c>
      <c r="AH263" s="4">
        <v>1</v>
      </c>
      <c r="AI263" s="4"/>
      <c r="AJ263" s="4">
        <v>0.99979999999999991</v>
      </c>
      <c r="AK263" s="4">
        <v>1</v>
      </c>
      <c r="AL263" s="4">
        <v>0.99719999999999964</v>
      </c>
      <c r="AM263" s="4"/>
      <c r="AN263" s="4">
        <v>0.9975999999999996</v>
      </c>
      <c r="AO263" s="4"/>
      <c r="AP263" s="4"/>
      <c r="AQ263" s="4">
        <v>0.99759999999999949</v>
      </c>
      <c r="AR263" s="4"/>
      <c r="AS263" s="4">
        <v>0.99999999999999911</v>
      </c>
      <c r="AT263" s="4">
        <v>0.93559999999999988</v>
      </c>
      <c r="AU263" s="4">
        <v>0.99999999999999978</v>
      </c>
      <c r="AV263" s="4">
        <v>0.99980000000000002</v>
      </c>
      <c r="AW263" s="4"/>
      <c r="AX263" s="4">
        <v>1.0000000000000002</v>
      </c>
      <c r="AY263" s="4">
        <v>1.0014000000000003</v>
      </c>
      <c r="AZ263" s="4"/>
      <c r="BA263" s="4">
        <v>0.9992000000000002</v>
      </c>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row>
    <row r="264" spans="2:192" x14ac:dyDescent="0.3">
      <c r="B264">
        <v>256.5</v>
      </c>
      <c r="C264" s="5">
        <v>0.28620000000000001</v>
      </c>
      <c r="D264" s="4">
        <v>0.60060000000000013</v>
      </c>
      <c r="E264" s="4">
        <v>1.0002000055108853</v>
      </c>
      <c r="F264" s="4">
        <v>1</v>
      </c>
      <c r="G264" s="4">
        <v>1.0000000000000002</v>
      </c>
      <c r="H264" s="4">
        <v>0.99980000000000036</v>
      </c>
      <c r="I264" s="4">
        <v>1.0024</v>
      </c>
      <c r="O264" s="4">
        <v>0.99979999999999991</v>
      </c>
      <c r="P264" s="4">
        <v>0.99999999999999978</v>
      </c>
      <c r="Q264" s="4">
        <v>0.99419999999999942</v>
      </c>
      <c r="S264" s="4">
        <v>0.99999999999999989</v>
      </c>
      <c r="T264" s="4">
        <v>0.99899999999999933</v>
      </c>
      <c r="U264" s="14"/>
      <c r="V264" s="4">
        <v>0.99999999999999967</v>
      </c>
      <c r="W264" s="4">
        <v>0.99979999999999969</v>
      </c>
      <c r="X264" s="14"/>
      <c r="Y264" s="4">
        <v>1</v>
      </c>
      <c r="Z264" s="4">
        <v>1</v>
      </c>
      <c r="AA264" s="14"/>
      <c r="AB264" s="4">
        <v>0.99999999999999978</v>
      </c>
      <c r="AC264" s="4">
        <v>1.0000000000000002</v>
      </c>
      <c r="AD264" s="14"/>
      <c r="AE264" s="4">
        <v>1</v>
      </c>
      <c r="AF264" s="4"/>
      <c r="AG264" s="4">
        <v>0.99979999999999969</v>
      </c>
      <c r="AH264" s="4">
        <v>1</v>
      </c>
      <c r="AI264" s="4"/>
      <c r="AJ264" s="4">
        <v>0.99979999999999991</v>
      </c>
      <c r="AK264" s="4">
        <v>1</v>
      </c>
      <c r="AL264" s="4">
        <v>0.99719999999999964</v>
      </c>
      <c r="AM264" s="4"/>
      <c r="AN264" s="4">
        <v>0.9975999999999996</v>
      </c>
      <c r="AO264" s="4"/>
      <c r="AP264" s="4"/>
      <c r="AQ264" s="4">
        <v>0.99759999999999949</v>
      </c>
      <c r="AR264" s="4"/>
      <c r="AS264" s="4">
        <v>0.99999999999999911</v>
      </c>
      <c r="AT264" s="4">
        <v>0.93659999999999988</v>
      </c>
      <c r="AU264" s="4">
        <v>0.99999999999999978</v>
      </c>
      <c r="AV264" s="4">
        <v>0.99980000000000002</v>
      </c>
      <c r="AW264" s="4"/>
      <c r="AX264" s="4">
        <v>1.0000000000000002</v>
      </c>
      <c r="AY264" s="4">
        <v>1.0014000000000003</v>
      </c>
      <c r="AZ264" s="4"/>
      <c r="BA264" s="4">
        <v>0.9992000000000002</v>
      </c>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row>
    <row r="265" spans="2:192" x14ac:dyDescent="0.3">
      <c r="B265">
        <v>257.5</v>
      </c>
      <c r="C265" s="5">
        <v>0.29300000000000004</v>
      </c>
      <c r="D265" s="4">
        <v>0.60540000000000016</v>
      </c>
      <c r="E265" s="4">
        <v>1.0002000055370568</v>
      </c>
      <c r="F265" s="4">
        <v>1</v>
      </c>
      <c r="G265" s="4">
        <v>1.0000000000000002</v>
      </c>
      <c r="H265" s="4">
        <v>0.99980000000000036</v>
      </c>
      <c r="I265" s="4">
        <v>1.0024</v>
      </c>
      <c r="O265" s="4">
        <v>0.99979999999999991</v>
      </c>
      <c r="P265" s="4">
        <v>0.99999999999999978</v>
      </c>
      <c r="Q265" s="4">
        <v>0.99419999999999942</v>
      </c>
      <c r="S265" s="4">
        <v>0.99999999999999989</v>
      </c>
      <c r="T265" s="4">
        <v>0.99899999999999933</v>
      </c>
      <c r="U265" s="14"/>
      <c r="V265" s="4">
        <v>0.99999999999999967</v>
      </c>
      <c r="W265" s="4">
        <v>0.99979999999999969</v>
      </c>
      <c r="X265" s="14"/>
      <c r="Y265" s="4">
        <v>1</v>
      </c>
      <c r="Z265" s="4">
        <v>1</v>
      </c>
      <c r="AA265" s="14"/>
      <c r="AB265" s="4">
        <v>0.99999999999999978</v>
      </c>
      <c r="AC265" s="4">
        <v>1.0000000000000002</v>
      </c>
      <c r="AD265" s="14"/>
      <c r="AE265" s="4">
        <v>1</v>
      </c>
      <c r="AF265" s="4"/>
      <c r="AG265" s="4">
        <v>0.99979999999999969</v>
      </c>
      <c r="AH265" s="4">
        <v>1</v>
      </c>
      <c r="AI265" s="4"/>
      <c r="AJ265" s="4">
        <v>0.99979999999999991</v>
      </c>
      <c r="AK265" s="4">
        <v>1</v>
      </c>
      <c r="AL265" s="4">
        <v>0.99719999999999964</v>
      </c>
      <c r="AM265" s="4"/>
      <c r="AN265" s="4">
        <v>0.9975999999999996</v>
      </c>
      <c r="AO265" s="4"/>
      <c r="AP265" s="4"/>
      <c r="AQ265" s="4">
        <v>0.99759999999999949</v>
      </c>
      <c r="AR265" s="4"/>
      <c r="AS265" s="4">
        <v>0.99999999999999911</v>
      </c>
      <c r="AT265" s="4">
        <v>0.9373999999999999</v>
      </c>
      <c r="AU265" s="4">
        <v>0.99999999999999978</v>
      </c>
      <c r="AV265" s="4">
        <v>0.99980000000000002</v>
      </c>
      <c r="AW265" s="4"/>
      <c r="AX265" s="4">
        <v>1.0000000000000002</v>
      </c>
      <c r="AY265" s="4">
        <v>1.0014000000000003</v>
      </c>
      <c r="AZ265" s="4"/>
      <c r="BA265" s="4">
        <v>0.9992000000000002</v>
      </c>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row>
    <row r="266" spans="2:192" x14ac:dyDescent="0.3">
      <c r="B266">
        <v>258.5</v>
      </c>
      <c r="C266" s="5">
        <v>0.30020000000000002</v>
      </c>
      <c r="D266" s="4">
        <v>0.61140000000000017</v>
      </c>
      <c r="E266" s="4">
        <v>1.0002000055632283</v>
      </c>
      <c r="F266" s="4">
        <v>1</v>
      </c>
      <c r="G266" s="4">
        <v>1.0000000000000002</v>
      </c>
      <c r="H266" s="4">
        <v>0.99980000000000036</v>
      </c>
      <c r="I266" s="4">
        <v>1.0024</v>
      </c>
      <c r="O266" s="4">
        <v>0.99979999999999991</v>
      </c>
      <c r="P266" s="4">
        <v>0.99999999999999978</v>
      </c>
      <c r="Q266" s="4">
        <v>0.99419999999999942</v>
      </c>
      <c r="S266" s="4">
        <v>0.99999999999999989</v>
      </c>
      <c r="T266" s="4">
        <v>0.99899999999999933</v>
      </c>
      <c r="U266" s="14"/>
      <c r="V266" s="4">
        <v>0.99999999999999967</v>
      </c>
      <c r="W266" s="4">
        <v>0.99979999999999969</v>
      </c>
      <c r="X266" s="14"/>
      <c r="Y266" s="4">
        <v>1</v>
      </c>
      <c r="Z266" s="4">
        <v>1</v>
      </c>
      <c r="AA266" s="14"/>
      <c r="AB266" s="4">
        <v>0.99999999999999978</v>
      </c>
      <c r="AC266" s="4">
        <v>1.0000000000000002</v>
      </c>
      <c r="AD266" s="14"/>
      <c r="AE266" s="4">
        <v>1</v>
      </c>
      <c r="AF266" s="4"/>
      <c r="AG266" s="4">
        <v>0.99979999999999969</v>
      </c>
      <c r="AH266" s="4">
        <v>1</v>
      </c>
      <c r="AI266" s="4"/>
      <c r="AJ266" s="4">
        <v>0.99979999999999991</v>
      </c>
      <c r="AK266" s="4">
        <v>1</v>
      </c>
      <c r="AL266" s="4">
        <v>0.99719999999999964</v>
      </c>
      <c r="AM266" s="4"/>
      <c r="AN266" s="4">
        <v>0.9975999999999996</v>
      </c>
      <c r="AO266" s="4"/>
      <c r="AP266" s="4"/>
      <c r="AQ266" s="4">
        <v>0.99759999999999949</v>
      </c>
      <c r="AR266" s="4"/>
      <c r="AS266" s="4">
        <v>0.99999999999999911</v>
      </c>
      <c r="AT266" s="4">
        <v>0.93899999999999995</v>
      </c>
      <c r="AU266" s="4">
        <v>0.99999999999999978</v>
      </c>
      <c r="AV266" s="4">
        <v>0.99980000000000002</v>
      </c>
      <c r="AW266" s="4"/>
      <c r="AX266" s="4">
        <v>1.0000000000000002</v>
      </c>
      <c r="AY266" s="4">
        <v>1.0014000000000003</v>
      </c>
      <c r="AZ266" s="4"/>
      <c r="BA266" s="4">
        <v>0.9992000000000002</v>
      </c>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row>
    <row r="267" spans="2:192" x14ac:dyDescent="0.3">
      <c r="B267">
        <v>259.5</v>
      </c>
      <c r="C267" s="5">
        <v>0.30400000000000005</v>
      </c>
      <c r="D267" s="4">
        <v>0.61880000000000013</v>
      </c>
      <c r="E267" s="4">
        <v>1.0002000055893998</v>
      </c>
      <c r="F267" s="4">
        <v>1</v>
      </c>
      <c r="G267" s="4">
        <v>1.0000000000000002</v>
      </c>
      <c r="H267" s="4">
        <v>0.99980000000000036</v>
      </c>
      <c r="I267" s="4">
        <v>1.0024</v>
      </c>
      <c r="O267" s="4">
        <v>0.99979999999999991</v>
      </c>
      <c r="P267" s="4">
        <v>0.99999999999999978</v>
      </c>
      <c r="Q267" s="4">
        <v>0.99419999999999942</v>
      </c>
      <c r="S267" s="4">
        <v>0.99999999999999989</v>
      </c>
      <c r="T267" s="4">
        <v>0.99899999999999933</v>
      </c>
      <c r="U267" s="14"/>
      <c r="V267" s="4">
        <v>0.99999999999999967</v>
      </c>
      <c r="W267" s="4">
        <v>0.99999999999999967</v>
      </c>
      <c r="X267" s="14"/>
      <c r="Y267" s="4">
        <v>1</v>
      </c>
      <c r="Z267" s="4">
        <v>1</v>
      </c>
      <c r="AA267" s="14"/>
      <c r="AB267" s="4">
        <v>0.99999999999999978</v>
      </c>
      <c r="AC267" s="4">
        <v>1.0000000000000002</v>
      </c>
      <c r="AD267" s="14"/>
      <c r="AE267" s="4">
        <v>1</v>
      </c>
      <c r="AF267" s="4"/>
      <c r="AG267" s="4">
        <v>0.99979999999999969</v>
      </c>
      <c r="AH267" s="4">
        <v>1</v>
      </c>
      <c r="AI267" s="4"/>
      <c r="AJ267" s="4">
        <v>0.99979999999999991</v>
      </c>
      <c r="AK267" s="4">
        <v>1</v>
      </c>
      <c r="AL267" s="4">
        <v>0.99719999999999964</v>
      </c>
      <c r="AM267" s="4"/>
      <c r="AN267" s="4">
        <v>0.9975999999999996</v>
      </c>
      <c r="AO267" s="4"/>
      <c r="AP267" s="4"/>
      <c r="AQ267" s="4">
        <v>0.99759999999999949</v>
      </c>
      <c r="AR267" s="4"/>
      <c r="AS267" s="4">
        <v>0.99999999999999911</v>
      </c>
      <c r="AT267" s="4">
        <v>0.9393999999999999</v>
      </c>
      <c r="AU267" s="4">
        <v>0.99999999999999978</v>
      </c>
      <c r="AV267" s="4">
        <v>0.99980000000000002</v>
      </c>
      <c r="AW267" s="4"/>
      <c r="AX267" s="4">
        <v>1.0000000000000002</v>
      </c>
      <c r="AY267" s="4">
        <v>1.0014000000000003</v>
      </c>
      <c r="AZ267" s="4"/>
      <c r="BA267" s="4">
        <v>0.9992000000000002</v>
      </c>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row>
    <row r="268" spans="2:192" x14ac:dyDescent="0.3">
      <c r="B268">
        <v>260.5</v>
      </c>
      <c r="C268" s="5">
        <v>0.30720000000000003</v>
      </c>
      <c r="D268" s="4">
        <v>0.62360000000000015</v>
      </c>
      <c r="E268" s="4">
        <v>1.0002000056155713</v>
      </c>
      <c r="F268" s="4">
        <v>1</v>
      </c>
      <c r="G268" s="4">
        <v>1.0000000000000002</v>
      </c>
      <c r="H268" s="4">
        <v>0.99980000000000036</v>
      </c>
      <c r="I268" s="4">
        <v>1.0024</v>
      </c>
      <c r="O268" s="4">
        <v>0.99979999999999991</v>
      </c>
      <c r="P268" s="4">
        <v>0.99999999999999978</v>
      </c>
      <c r="Q268" s="4">
        <v>0.99419999999999942</v>
      </c>
      <c r="S268" s="4">
        <v>0.99999999999999989</v>
      </c>
      <c r="T268" s="4">
        <v>0.99899999999999933</v>
      </c>
      <c r="U268" s="14"/>
      <c r="V268" s="4">
        <v>0.99999999999999967</v>
      </c>
      <c r="W268" s="4">
        <v>0.99999999999999967</v>
      </c>
      <c r="X268" s="14"/>
      <c r="Y268" s="4">
        <v>1</v>
      </c>
      <c r="Z268" s="4">
        <v>1</v>
      </c>
      <c r="AA268" s="14"/>
      <c r="AB268" s="4">
        <v>0.99999999999999978</v>
      </c>
      <c r="AC268" s="4">
        <v>1.0000000000000002</v>
      </c>
      <c r="AD268" s="14"/>
      <c r="AE268" s="4">
        <v>1</v>
      </c>
      <c r="AF268" s="4"/>
      <c r="AG268" s="4">
        <v>0.99979999999999969</v>
      </c>
      <c r="AH268" s="4">
        <v>1</v>
      </c>
      <c r="AI268" s="4"/>
      <c r="AJ268" s="4">
        <v>0.99979999999999991</v>
      </c>
      <c r="AK268" s="4">
        <v>1</v>
      </c>
      <c r="AL268" s="4">
        <v>0.99719999999999964</v>
      </c>
      <c r="AM268" s="4"/>
      <c r="AN268" s="4">
        <v>0.9975999999999996</v>
      </c>
      <c r="AO268" s="4"/>
      <c r="AP268" s="4"/>
      <c r="AQ268" s="4">
        <v>0.99759999999999949</v>
      </c>
      <c r="AR268" s="4"/>
      <c r="AS268" s="4">
        <v>0.99999999999999911</v>
      </c>
      <c r="AT268" s="4">
        <v>0.94079999999999986</v>
      </c>
      <c r="AU268" s="4">
        <v>0.99999999999999978</v>
      </c>
      <c r="AV268" s="4">
        <v>0.99980000000000002</v>
      </c>
      <c r="AW268" s="4"/>
      <c r="AX268" s="4">
        <v>1.0000000000000002</v>
      </c>
      <c r="AY268" s="4">
        <v>1.0014000000000003</v>
      </c>
      <c r="AZ268" s="4"/>
      <c r="BA268" s="4">
        <v>0.9992000000000002</v>
      </c>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row>
    <row r="269" spans="2:192" x14ac:dyDescent="0.3">
      <c r="B269">
        <v>261.5</v>
      </c>
      <c r="C269" s="5">
        <v>0.31000000000000005</v>
      </c>
      <c r="D269" s="4">
        <v>0.62800000000000011</v>
      </c>
      <c r="E269" s="4">
        <v>1.0002000056417428</v>
      </c>
      <c r="F269" s="4">
        <v>1</v>
      </c>
      <c r="G269" s="4">
        <v>1.0000000000000002</v>
      </c>
      <c r="H269" s="4">
        <v>0.99980000000000036</v>
      </c>
      <c r="I269" s="4">
        <v>1.0024</v>
      </c>
      <c r="O269" s="4">
        <v>0.99979999999999991</v>
      </c>
      <c r="P269" s="4">
        <v>0.99999999999999978</v>
      </c>
      <c r="Q269" s="4">
        <v>0.99419999999999942</v>
      </c>
      <c r="S269" s="4">
        <v>0.99999999999999989</v>
      </c>
      <c r="T269" s="4">
        <v>0.99899999999999933</v>
      </c>
      <c r="U269" s="14"/>
      <c r="V269" s="4">
        <v>0.99999999999999967</v>
      </c>
      <c r="W269" s="4">
        <v>0.99999999999999967</v>
      </c>
      <c r="X269" s="14"/>
      <c r="Y269" s="4">
        <v>1</v>
      </c>
      <c r="Z269" s="4">
        <v>1</v>
      </c>
      <c r="AA269" s="14"/>
      <c r="AB269" s="4">
        <v>0.99999999999999978</v>
      </c>
      <c r="AC269" s="4">
        <v>1.0000000000000002</v>
      </c>
      <c r="AD269" s="14"/>
      <c r="AE269" s="4">
        <v>1</v>
      </c>
      <c r="AF269" s="4"/>
      <c r="AG269" s="4">
        <v>0.99979999999999969</v>
      </c>
      <c r="AH269" s="4">
        <v>1</v>
      </c>
      <c r="AI269" s="4"/>
      <c r="AJ269" s="4">
        <v>0.99979999999999991</v>
      </c>
      <c r="AK269" s="4">
        <v>1</v>
      </c>
      <c r="AL269" s="4">
        <v>0.99719999999999964</v>
      </c>
      <c r="AM269" s="4"/>
      <c r="AN269" s="4">
        <v>0.9975999999999996</v>
      </c>
      <c r="AO269" s="4"/>
      <c r="AP269" s="4"/>
      <c r="AQ269" s="4">
        <v>0.99759999999999949</v>
      </c>
      <c r="AR269" s="4"/>
      <c r="AS269" s="4">
        <v>0.99999999999999911</v>
      </c>
      <c r="AT269" s="4">
        <v>0.94159999999999988</v>
      </c>
      <c r="AU269" s="4">
        <v>0.99999999999999978</v>
      </c>
      <c r="AV269" s="4">
        <v>0.99980000000000002</v>
      </c>
      <c r="AW269" s="4"/>
      <c r="AX269" s="4">
        <v>1.0000000000000002</v>
      </c>
      <c r="AY269" s="4">
        <v>1.0014000000000003</v>
      </c>
      <c r="AZ269" s="4"/>
      <c r="BA269" s="4">
        <v>0.9992000000000002</v>
      </c>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row>
    <row r="270" spans="2:192" x14ac:dyDescent="0.3">
      <c r="B270">
        <v>262.5</v>
      </c>
      <c r="C270" s="5">
        <v>0.31400000000000006</v>
      </c>
      <c r="D270" s="4">
        <v>0.63280000000000014</v>
      </c>
      <c r="E270" s="4">
        <v>1.0002000056679143</v>
      </c>
      <c r="F270" s="4">
        <v>1</v>
      </c>
      <c r="G270" s="4">
        <v>1.0000000000000002</v>
      </c>
      <c r="H270" s="4">
        <v>0.99980000000000036</v>
      </c>
      <c r="I270" s="4">
        <v>1.0024</v>
      </c>
      <c r="O270" s="4">
        <v>0.99979999999999991</v>
      </c>
      <c r="P270" s="4">
        <v>0.99999999999999978</v>
      </c>
      <c r="Q270" s="4">
        <v>0.99419999999999942</v>
      </c>
      <c r="S270" s="4">
        <v>0.99999999999999989</v>
      </c>
      <c r="T270" s="4">
        <v>0.99919999999999931</v>
      </c>
      <c r="U270" s="14"/>
      <c r="V270" s="4">
        <v>0.99999999999999967</v>
      </c>
      <c r="W270" s="4">
        <v>0.99999999999999967</v>
      </c>
      <c r="X270" s="14"/>
      <c r="Y270" s="4">
        <v>1</v>
      </c>
      <c r="Z270" s="4">
        <v>1</v>
      </c>
      <c r="AA270" s="14"/>
      <c r="AB270" s="4">
        <v>0.99999999999999978</v>
      </c>
      <c r="AC270" s="4">
        <v>1.0000000000000002</v>
      </c>
      <c r="AD270" s="14"/>
      <c r="AE270" s="4">
        <v>1</v>
      </c>
      <c r="AF270" s="4"/>
      <c r="AG270" s="4">
        <v>0.99979999999999969</v>
      </c>
      <c r="AH270" s="4">
        <v>1</v>
      </c>
      <c r="AI270" s="4"/>
      <c r="AJ270" s="4">
        <v>0.99979999999999991</v>
      </c>
      <c r="AK270" s="4">
        <v>1</v>
      </c>
      <c r="AL270" s="4">
        <v>0.99719999999999964</v>
      </c>
      <c r="AM270" s="4"/>
      <c r="AN270" s="4">
        <v>0.9975999999999996</v>
      </c>
      <c r="AO270" s="4"/>
      <c r="AP270" s="4"/>
      <c r="AQ270" s="4">
        <v>0.99759999999999949</v>
      </c>
      <c r="AR270" s="4"/>
      <c r="AS270" s="4">
        <v>0.99999999999999911</v>
      </c>
      <c r="AT270" s="4">
        <v>0.94339999999999991</v>
      </c>
      <c r="AU270" s="4">
        <v>0.99999999999999978</v>
      </c>
      <c r="AV270" s="4">
        <v>0.99980000000000002</v>
      </c>
      <c r="AW270" s="4"/>
      <c r="AX270" s="4">
        <v>1.0000000000000002</v>
      </c>
      <c r="AY270" s="4">
        <v>1.0014000000000003</v>
      </c>
      <c r="AZ270" s="4"/>
      <c r="BA270" s="4">
        <v>0.9992000000000002</v>
      </c>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row>
    <row r="271" spans="2:192" x14ac:dyDescent="0.3">
      <c r="B271">
        <v>263.5</v>
      </c>
      <c r="C271" s="5">
        <v>0.32080000000000003</v>
      </c>
      <c r="D271" s="4">
        <v>0.6372000000000001</v>
      </c>
      <c r="E271" s="4">
        <v>1.0002000056940858</v>
      </c>
      <c r="F271" s="4">
        <v>1</v>
      </c>
      <c r="G271" s="4">
        <v>1.0000000000000002</v>
      </c>
      <c r="H271" s="4">
        <v>0.99980000000000036</v>
      </c>
      <c r="I271" s="4">
        <v>1.0024</v>
      </c>
      <c r="O271" s="4">
        <v>0.99979999999999991</v>
      </c>
      <c r="P271" s="4">
        <v>0.99999999999999978</v>
      </c>
      <c r="Q271" s="4">
        <v>0.99419999999999942</v>
      </c>
      <c r="S271" s="4">
        <v>0.99999999999999989</v>
      </c>
      <c r="T271" s="4">
        <v>0.99919999999999931</v>
      </c>
      <c r="U271" s="14"/>
      <c r="V271" s="4">
        <v>0.99999999999999967</v>
      </c>
      <c r="W271" s="4">
        <v>0.99999999999999967</v>
      </c>
      <c r="X271" s="14"/>
      <c r="Y271" s="4">
        <v>1</v>
      </c>
      <c r="Z271" s="4">
        <v>1</v>
      </c>
      <c r="AA271" s="14"/>
      <c r="AB271" s="4">
        <v>0.99999999999999978</v>
      </c>
      <c r="AC271" s="4">
        <v>1.0000000000000002</v>
      </c>
      <c r="AD271" s="14"/>
      <c r="AE271" s="4">
        <v>1</v>
      </c>
      <c r="AF271" s="4"/>
      <c r="AG271" s="4">
        <v>0.99979999999999969</v>
      </c>
      <c r="AH271" s="4">
        <v>1</v>
      </c>
      <c r="AI271" s="4"/>
      <c r="AJ271" s="4">
        <v>0.99979999999999991</v>
      </c>
      <c r="AK271" s="4">
        <v>1</v>
      </c>
      <c r="AL271" s="4">
        <v>0.99719999999999964</v>
      </c>
      <c r="AM271" s="4"/>
      <c r="AN271" s="4">
        <v>0.9975999999999996</v>
      </c>
      <c r="AO271" s="4"/>
      <c r="AP271" s="4"/>
      <c r="AQ271" s="4">
        <v>0.99759999999999949</v>
      </c>
      <c r="AR271" s="4"/>
      <c r="AS271" s="4">
        <v>0.99999999999999911</v>
      </c>
      <c r="AT271" s="4">
        <v>0.94459999999999988</v>
      </c>
      <c r="AU271" s="4">
        <v>0.99999999999999978</v>
      </c>
      <c r="AV271" s="4">
        <v>0.99980000000000002</v>
      </c>
      <c r="AW271" s="4"/>
      <c r="AX271" s="4">
        <v>1.0000000000000002</v>
      </c>
      <c r="AY271" s="4">
        <v>1.0014000000000003</v>
      </c>
      <c r="AZ271" s="4"/>
      <c r="BA271" s="4">
        <v>0.9992000000000002</v>
      </c>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row>
    <row r="272" spans="2:192" x14ac:dyDescent="0.3">
      <c r="B272">
        <v>264.5</v>
      </c>
      <c r="C272" s="5">
        <v>0.32320000000000004</v>
      </c>
      <c r="D272" s="4">
        <v>0.64180000000000015</v>
      </c>
      <c r="E272" s="4">
        <v>1.0002000057202574</v>
      </c>
      <c r="F272" s="4">
        <v>1</v>
      </c>
      <c r="G272" s="4">
        <v>1.0000000000000002</v>
      </c>
      <c r="H272" s="4">
        <v>0.99980000000000036</v>
      </c>
      <c r="I272" s="4">
        <v>1.0024</v>
      </c>
      <c r="O272" s="4">
        <v>0.99979999999999991</v>
      </c>
      <c r="P272" s="4">
        <v>0.99999999999999978</v>
      </c>
      <c r="Q272" s="4">
        <v>0.99419999999999942</v>
      </c>
      <c r="S272" s="4">
        <v>0.99999999999999989</v>
      </c>
      <c r="T272" s="4">
        <v>0.99919999999999931</v>
      </c>
      <c r="U272" s="14"/>
      <c r="V272" s="4">
        <v>0.99999999999999967</v>
      </c>
      <c r="W272" s="4">
        <v>0.99999999999999967</v>
      </c>
      <c r="X272" s="14"/>
      <c r="Y272" s="4">
        <v>1</v>
      </c>
      <c r="Z272" s="4">
        <v>1</v>
      </c>
      <c r="AA272" s="14"/>
      <c r="AB272" s="4">
        <v>0.99999999999999978</v>
      </c>
      <c r="AC272" s="4">
        <v>1.0000000000000002</v>
      </c>
      <c r="AD272" s="14"/>
      <c r="AE272" s="4">
        <v>1</v>
      </c>
      <c r="AF272" s="4"/>
      <c r="AG272" s="4">
        <v>0.99979999999999969</v>
      </c>
      <c r="AH272" s="4">
        <v>1</v>
      </c>
      <c r="AI272" s="4"/>
      <c r="AJ272" s="4">
        <v>0.99979999999999991</v>
      </c>
      <c r="AK272" s="4">
        <v>1</v>
      </c>
      <c r="AL272" s="4">
        <v>0.99719999999999964</v>
      </c>
      <c r="AM272" s="4"/>
      <c r="AN272" s="4">
        <v>0.9975999999999996</v>
      </c>
      <c r="AO272" s="4"/>
      <c r="AP272" s="4"/>
      <c r="AQ272" s="4">
        <v>0.99759999999999949</v>
      </c>
      <c r="AR272" s="4"/>
      <c r="AS272" s="4">
        <v>0.99999999999999911</v>
      </c>
      <c r="AT272" s="4">
        <v>0.94579999999999986</v>
      </c>
      <c r="AU272" s="4">
        <v>0.99999999999999978</v>
      </c>
      <c r="AV272" s="4">
        <v>1</v>
      </c>
      <c r="AW272" s="4"/>
      <c r="AX272" s="4">
        <v>1.0000000000000002</v>
      </c>
      <c r="AY272" s="4">
        <v>1.0014000000000003</v>
      </c>
      <c r="AZ272" s="4"/>
      <c r="BA272" s="4">
        <v>0.9992000000000002</v>
      </c>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row>
    <row r="273" spans="2:192" x14ac:dyDescent="0.3">
      <c r="B273">
        <v>265.5</v>
      </c>
      <c r="C273" s="5">
        <v>0.32840000000000003</v>
      </c>
      <c r="D273" s="4">
        <v>0.6474000000000002</v>
      </c>
      <c r="E273" s="4">
        <v>1.0002000057464289</v>
      </c>
      <c r="F273" s="4">
        <v>1</v>
      </c>
      <c r="G273" s="4">
        <v>1.0000000000000002</v>
      </c>
      <c r="H273" s="4">
        <v>0.99980000000000036</v>
      </c>
      <c r="I273" s="4">
        <v>1.0024</v>
      </c>
      <c r="O273" s="4">
        <v>0.99979999999999991</v>
      </c>
      <c r="P273" s="4">
        <v>0.99999999999999978</v>
      </c>
      <c r="Q273" s="4">
        <v>0.99419999999999942</v>
      </c>
      <c r="S273" s="4">
        <v>0.99999999999999989</v>
      </c>
      <c r="T273" s="4">
        <v>0.99919999999999931</v>
      </c>
      <c r="U273" s="14"/>
      <c r="V273" s="4">
        <v>0.99999999999999967</v>
      </c>
      <c r="W273" s="4">
        <v>0.99999999999999967</v>
      </c>
      <c r="X273" s="14"/>
      <c r="Y273" s="4">
        <v>1</v>
      </c>
      <c r="Z273" s="4">
        <v>1</v>
      </c>
      <c r="AA273" s="14"/>
      <c r="AB273" s="4">
        <v>0.99999999999999978</v>
      </c>
      <c r="AC273" s="4">
        <v>1.0000000000000002</v>
      </c>
      <c r="AD273" s="14"/>
      <c r="AE273" s="4">
        <v>1</v>
      </c>
      <c r="AF273" s="4"/>
      <c r="AG273" s="4">
        <v>0.99979999999999969</v>
      </c>
      <c r="AH273" s="4">
        <v>1</v>
      </c>
      <c r="AI273" s="4"/>
      <c r="AJ273" s="4">
        <v>0.99979999999999991</v>
      </c>
      <c r="AK273" s="4">
        <v>1</v>
      </c>
      <c r="AL273" s="4">
        <v>0.99719999999999964</v>
      </c>
      <c r="AM273" s="4"/>
      <c r="AN273" s="4">
        <v>0.9975999999999996</v>
      </c>
      <c r="AO273" s="4"/>
      <c r="AP273" s="4"/>
      <c r="AQ273" s="4">
        <v>0.99759999999999949</v>
      </c>
      <c r="AR273" s="4"/>
      <c r="AS273" s="4">
        <v>0.99999999999999911</v>
      </c>
      <c r="AT273" s="4">
        <v>0.94639999999999991</v>
      </c>
      <c r="AU273" s="4">
        <v>0.99999999999999978</v>
      </c>
      <c r="AV273" s="4">
        <v>1</v>
      </c>
      <c r="AW273" s="4"/>
      <c r="AX273" s="4">
        <v>1.0000000000000002</v>
      </c>
      <c r="AY273" s="4">
        <v>1.0014000000000003</v>
      </c>
      <c r="AZ273" s="4"/>
      <c r="BA273" s="4">
        <v>0.9992000000000002</v>
      </c>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row>
    <row r="274" spans="2:192" x14ac:dyDescent="0.3">
      <c r="B274">
        <v>266.5</v>
      </c>
      <c r="C274" s="5">
        <v>0.33240000000000003</v>
      </c>
      <c r="D274" s="4">
        <v>0.65060000000000018</v>
      </c>
      <c r="E274" s="4">
        <v>1.0002000057726004</v>
      </c>
      <c r="F274" s="4">
        <v>1</v>
      </c>
      <c r="G274" s="4">
        <v>1.0000000000000002</v>
      </c>
      <c r="H274" s="4">
        <v>0.99980000000000036</v>
      </c>
      <c r="I274" s="4">
        <v>1.0024</v>
      </c>
      <c r="O274" s="4">
        <v>0.99979999999999991</v>
      </c>
      <c r="P274" s="4">
        <v>0.99999999999999978</v>
      </c>
      <c r="Q274" s="4">
        <v>0.99419999999999942</v>
      </c>
      <c r="S274" s="4">
        <v>0.99999999999999989</v>
      </c>
      <c r="T274" s="4">
        <v>0.99919999999999931</v>
      </c>
      <c r="U274" s="14"/>
      <c r="V274" s="4">
        <v>0.99999999999999967</v>
      </c>
      <c r="W274" s="4">
        <v>0.99999999999999967</v>
      </c>
      <c r="X274" s="14"/>
      <c r="Y274" s="4">
        <v>1</v>
      </c>
      <c r="Z274" s="4">
        <v>1</v>
      </c>
      <c r="AA274" s="14"/>
      <c r="AB274" s="4">
        <v>0.99999999999999978</v>
      </c>
      <c r="AC274" s="4">
        <v>1.0000000000000002</v>
      </c>
      <c r="AD274" s="14"/>
      <c r="AE274" s="4">
        <v>1</v>
      </c>
      <c r="AF274" s="4"/>
      <c r="AG274" s="4">
        <v>0.99979999999999969</v>
      </c>
      <c r="AH274" s="4">
        <v>1</v>
      </c>
      <c r="AI274" s="4"/>
      <c r="AJ274" s="4">
        <v>0.99979999999999991</v>
      </c>
      <c r="AK274" s="4">
        <v>1</v>
      </c>
      <c r="AL274" s="4">
        <v>0.99719999999999964</v>
      </c>
      <c r="AM274" s="4"/>
      <c r="AN274" s="4">
        <v>0.9975999999999996</v>
      </c>
      <c r="AO274" s="4"/>
      <c r="AP274" s="4"/>
      <c r="AQ274" s="4">
        <v>0.99759999999999949</v>
      </c>
      <c r="AR274" s="4"/>
      <c r="AS274" s="4">
        <v>0.99999999999999911</v>
      </c>
      <c r="AT274" s="4">
        <v>0.94779999999999986</v>
      </c>
      <c r="AU274" s="4">
        <v>0.99999999999999978</v>
      </c>
      <c r="AV274" s="4">
        <v>1</v>
      </c>
      <c r="AW274" s="4"/>
      <c r="AX274" s="4">
        <v>1.0000000000000002</v>
      </c>
      <c r="AY274" s="4">
        <v>1.0014000000000003</v>
      </c>
      <c r="AZ274" s="4"/>
      <c r="BA274" s="4">
        <v>0.9992000000000002</v>
      </c>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row>
    <row r="275" spans="2:192" x14ac:dyDescent="0.3">
      <c r="B275">
        <v>267.5</v>
      </c>
      <c r="C275" s="5">
        <v>0.33680000000000004</v>
      </c>
      <c r="D275" s="4">
        <v>0.65480000000000016</v>
      </c>
      <c r="E275" s="4">
        <v>1.0002000057987719</v>
      </c>
      <c r="F275" s="4">
        <v>1</v>
      </c>
      <c r="G275" s="4">
        <v>1.0000000000000002</v>
      </c>
      <c r="H275" s="4">
        <v>0.99980000000000036</v>
      </c>
      <c r="I275" s="4">
        <v>1.0024</v>
      </c>
      <c r="O275" s="4">
        <v>0.99979999999999991</v>
      </c>
      <c r="P275" s="4">
        <v>0.99999999999999978</v>
      </c>
      <c r="Q275" s="4">
        <v>0.99419999999999942</v>
      </c>
      <c r="S275" s="4">
        <v>0.99999999999999989</v>
      </c>
      <c r="T275" s="4">
        <v>0.99939999999999929</v>
      </c>
      <c r="U275" s="14"/>
      <c r="V275" s="4">
        <v>0.99999999999999967</v>
      </c>
      <c r="W275" s="4">
        <v>0.99999999999999967</v>
      </c>
      <c r="X275" s="14"/>
      <c r="Y275" s="4">
        <v>1</v>
      </c>
      <c r="Z275" s="4">
        <v>1</v>
      </c>
      <c r="AA275" s="14"/>
      <c r="AB275" s="4">
        <v>0.99999999999999978</v>
      </c>
      <c r="AC275" s="4">
        <v>1.0000000000000002</v>
      </c>
      <c r="AD275" s="14"/>
      <c r="AE275" s="4">
        <v>1</v>
      </c>
      <c r="AF275" s="4"/>
      <c r="AG275" s="4">
        <v>0.99979999999999969</v>
      </c>
      <c r="AH275" s="4">
        <v>1</v>
      </c>
      <c r="AI275" s="4"/>
      <c r="AJ275" s="4">
        <v>0.99979999999999991</v>
      </c>
      <c r="AK275" s="4">
        <v>1</v>
      </c>
      <c r="AL275" s="4">
        <v>0.99719999999999964</v>
      </c>
      <c r="AM275" s="4"/>
      <c r="AN275" s="4">
        <v>0.9975999999999996</v>
      </c>
      <c r="AO275" s="4"/>
      <c r="AP275" s="4"/>
      <c r="AQ275" s="4">
        <v>0.99759999999999949</v>
      </c>
      <c r="AR275" s="4"/>
      <c r="AS275" s="4">
        <v>0.99999999999999911</v>
      </c>
      <c r="AT275" s="4">
        <v>0.94899999999999984</v>
      </c>
      <c r="AU275" s="4">
        <v>0.99999999999999978</v>
      </c>
      <c r="AV275" s="4">
        <v>1</v>
      </c>
      <c r="AW275" s="4"/>
      <c r="AX275" s="4">
        <v>1.0000000000000002</v>
      </c>
      <c r="AY275" s="4">
        <v>1.0014000000000003</v>
      </c>
      <c r="AZ275" s="4"/>
      <c r="BA275" s="4">
        <v>0.9992000000000002</v>
      </c>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row>
    <row r="276" spans="2:192" x14ac:dyDescent="0.3">
      <c r="B276">
        <v>268.5</v>
      </c>
      <c r="C276" s="5">
        <v>0.34040000000000004</v>
      </c>
      <c r="D276" s="4">
        <v>0.66000000000000014</v>
      </c>
      <c r="E276" s="4">
        <v>1.0002000058249434</v>
      </c>
      <c r="F276" s="4">
        <v>1</v>
      </c>
      <c r="G276" s="4">
        <v>1.0000000000000002</v>
      </c>
      <c r="H276" s="4">
        <v>0.99980000000000036</v>
      </c>
      <c r="I276" s="4">
        <v>1.0024</v>
      </c>
      <c r="O276" s="4">
        <v>0.99979999999999991</v>
      </c>
      <c r="P276" s="4">
        <v>0.99999999999999978</v>
      </c>
      <c r="Q276" s="4">
        <v>0.99419999999999942</v>
      </c>
      <c r="S276" s="4">
        <v>0.99999999999999989</v>
      </c>
      <c r="T276" s="4">
        <v>0.99939999999999929</v>
      </c>
      <c r="U276" s="14"/>
      <c r="V276" s="4">
        <v>0.99999999999999967</v>
      </c>
      <c r="W276" s="4">
        <v>0.99999999999999967</v>
      </c>
      <c r="X276" s="14"/>
      <c r="Y276" s="4">
        <v>1</v>
      </c>
      <c r="Z276" s="4">
        <v>1</v>
      </c>
      <c r="AA276" s="14"/>
      <c r="AB276" s="4">
        <v>0.99999999999999978</v>
      </c>
      <c r="AC276" s="4">
        <v>1.0000000000000002</v>
      </c>
      <c r="AD276" s="14"/>
      <c r="AE276" s="4">
        <v>1</v>
      </c>
      <c r="AF276" s="4"/>
      <c r="AG276" s="4">
        <v>0.99979999999999969</v>
      </c>
      <c r="AH276" s="4">
        <v>1</v>
      </c>
      <c r="AI276" s="4"/>
      <c r="AJ276" s="4">
        <v>0.99999999999999989</v>
      </c>
      <c r="AK276" s="4">
        <v>1</v>
      </c>
      <c r="AL276" s="4">
        <v>0.99719999999999964</v>
      </c>
      <c r="AM276" s="4"/>
      <c r="AN276" s="4">
        <v>0.9975999999999996</v>
      </c>
      <c r="AO276" s="4"/>
      <c r="AP276" s="4"/>
      <c r="AQ276" s="4">
        <v>0.99759999999999949</v>
      </c>
      <c r="AR276" s="4"/>
      <c r="AS276" s="4">
        <v>0.99999999999999911</v>
      </c>
      <c r="AT276" s="4">
        <v>0.9503999999999998</v>
      </c>
      <c r="AU276" s="4">
        <v>0.99999999999999978</v>
      </c>
      <c r="AV276" s="4">
        <v>1</v>
      </c>
      <c r="AW276" s="4"/>
      <c r="AX276" s="4">
        <v>1.0000000000000002</v>
      </c>
      <c r="AY276" s="4">
        <v>1.0014000000000003</v>
      </c>
      <c r="AZ276" s="4"/>
      <c r="BA276" s="4">
        <v>0.9992000000000002</v>
      </c>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row>
    <row r="277" spans="2:192" x14ac:dyDescent="0.3">
      <c r="B277">
        <v>269.5</v>
      </c>
      <c r="C277" s="5">
        <v>0.34520000000000006</v>
      </c>
      <c r="D277" s="4">
        <v>0.66560000000000019</v>
      </c>
      <c r="E277" s="4">
        <v>1.0002000058511149</v>
      </c>
      <c r="F277" s="4">
        <v>1</v>
      </c>
      <c r="G277" s="4">
        <v>1.0000000000000002</v>
      </c>
      <c r="H277" s="4">
        <v>0.99980000000000036</v>
      </c>
      <c r="I277" s="4">
        <v>1.0024</v>
      </c>
      <c r="O277" s="4">
        <v>0.99979999999999991</v>
      </c>
      <c r="P277" s="4">
        <v>0.99999999999999978</v>
      </c>
      <c r="Q277" s="4">
        <v>0.99419999999999942</v>
      </c>
      <c r="S277" s="4">
        <v>0.99999999999999989</v>
      </c>
      <c r="T277" s="4">
        <v>0.99959999999999927</v>
      </c>
      <c r="U277" s="14"/>
      <c r="V277" s="4">
        <v>0.99999999999999967</v>
      </c>
      <c r="W277" s="4">
        <v>0.99999999999999967</v>
      </c>
      <c r="X277" s="14"/>
      <c r="Y277" s="4">
        <v>1</v>
      </c>
      <c r="Z277" s="4">
        <v>1</v>
      </c>
      <c r="AA277" s="14"/>
      <c r="AB277" s="4">
        <v>0.99999999999999978</v>
      </c>
      <c r="AC277" s="4">
        <v>1.0000000000000002</v>
      </c>
      <c r="AD277" s="14"/>
      <c r="AE277" s="4">
        <v>1</v>
      </c>
      <c r="AF277" s="4"/>
      <c r="AG277" s="4">
        <v>0.99979999999999969</v>
      </c>
      <c r="AH277" s="4">
        <v>1</v>
      </c>
      <c r="AI277" s="4"/>
      <c r="AJ277" s="4">
        <v>0.99999999999999989</v>
      </c>
      <c r="AK277" s="4">
        <v>1</v>
      </c>
      <c r="AL277" s="4">
        <v>0.99719999999999964</v>
      </c>
      <c r="AM277" s="4"/>
      <c r="AN277" s="4">
        <v>0.9975999999999996</v>
      </c>
      <c r="AO277" s="4"/>
      <c r="AP277" s="4"/>
      <c r="AQ277" s="4">
        <v>0.99759999999999949</v>
      </c>
      <c r="AR277" s="4"/>
      <c r="AS277" s="4">
        <v>0.99999999999999911</v>
      </c>
      <c r="AT277" s="4">
        <v>0.95099999999999985</v>
      </c>
      <c r="AU277" s="4">
        <v>0.99999999999999978</v>
      </c>
      <c r="AV277" s="4">
        <v>1</v>
      </c>
      <c r="AW277" s="4"/>
      <c r="AX277" s="4">
        <v>1.0000000000000002</v>
      </c>
      <c r="AY277" s="4">
        <v>1.0014000000000003</v>
      </c>
      <c r="AZ277" s="4"/>
      <c r="BA277" s="4">
        <v>0.9992000000000002</v>
      </c>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row>
    <row r="278" spans="2:192" x14ac:dyDescent="0.3">
      <c r="B278">
        <v>270.5</v>
      </c>
      <c r="C278" s="5">
        <v>0.35080000000000006</v>
      </c>
      <c r="D278" s="4">
        <v>0.67020000000000024</v>
      </c>
      <c r="E278" s="4">
        <v>1.0002000058772864</v>
      </c>
      <c r="F278" s="4">
        <v>1</v>
      </c>
      <c r="G278" s="4">
        <v>1.0000000000000002</v>
      </c>
      <c r="H278" s="4">
        <v>0.99980000000000036</v>
      </c>
      <c r="I278" s="4">
        <v>1.0024</v>
      </c>
      <c r="O278" s="4">
        <v>0.99979999999999991</v>
      </c>
      <c r="P278" s="4">
        <v>0.99999999999999978</v>
      </c>
      <c r="Q278" s="4">
        <v>0.99419999999999942</v>
      </c>
      <c r="S278" s="4">
        <v>0.99999999999999989</v>
      </c>
      <c r="T278" s="4">
        <v>0.99959999999999927</v>
      </c>
      <c r="U278" s="14"/>
      <c r="V278" s="4">
        <v>0.99999999999999967</v>
      </c>
      <c r="W278" s="4">
        <v>0.99999999999999967</v>
      </c>
      <c r="X278" s="14"/>
      <c r="Y278" s="4">
        <v>1</v>
      </c>
      <c r="Z278" s="4">
        <v>1</v>
      </c>
      <c r="AA278" s="14"/>
      <c r="AB278" s="4">
        <v>0.99999999999999978</v>
      </c>
      <c r="AC278" s="4">
        <v>1.0000000000000002</v>
      </c>
      <c r="AD278" s="14"/>
      <c r="AE278" s="4">
        <v>1</v>
      </c>
      <c r="AF278" s="4"/>
      <c r="AG278" s="4">
        <v>0.99979999999999969</v>
      </c>
      <c r="AH278" s="4">
        <v>1</v>
      </c>
      <c r="AI278" s="4"/>
      <c r="AJ278" s="4">
        <v>0.99999999999999989</v>
      </c>
      <c r="AK278" s="4">
        <v>1</v>
      </c>
      <c r="AL278" s="4">
        <v>0.99719999999999964</v>
      </c>
      <c r="AM278" s="4"/>
      <c r="AN278" s="4">
        <v>0.9975999999999996</v>
      </c>
      <c r="AO278" s="4"/>
      <c r="AP278" s="4"/>
      <c r="AQ278" s="4">
        <v>0.99759999999999949</v>
      </c>
      <c r="AR278" s="4"/>
      <c r="AS278" s="4">
        <v>0.99999999999999911</v>
      </c>
      <c r="AT278" s="4">
        <v>0.95219999999999982</v>
      </c>
      <c r="AU278" s="4">
        <v>0.99999999999999978</v>
      </c>
      <c r="AV278" s="4">
        <v>1</v>
      </c>
      <c r="AW278" s="4"/>
      <c r="AX278" s="4">
        <v>1.0000000000000002</v>
      </c>
      <c r="AY278" s="4">
        <v>1.0014000000000003</v>
      </c>
      <c r="AZ278" s="4"/>
      <c r="BA278" s="4">
        <v>0.9992000000000002</v>
      </c>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row>
    <row r="279" spans="2:192" x14ac:dyDescent="0.3">
      <c r="B279">
        <v>271.5</v>
      </c>
      <c r="C279" s="5">
        <v>0.35480000000000006</v>
      </c>
      <c r="D279" s="4">
        <v>0.67520000000000024</v>
      </c>
      <c r="E279" s="4">
        <v>1.0002000059034579</v>
      </c>
      <c r="F279" s="4">
        <v>1</v>
      </c>
      <c r="G279" s="4">
        <v>1.0000000000000002</v>
      </c>
      <c r="H279" s="4">
        <v>0.99980000000000036</v>
      </c>
      <c r="I279" s="4">
        <v>1.0024</v>
      </c>
      <c r="O279" s="4">
        <v>0.99979999999999991</v>
      </c>
      <c r="P279" s="4">
        <v>0.99999999999999978</v>
      </c>
      <c r="Q279" s="4">
        <v>0.99419999999999942</v>
      </c>
      <c r="S279" s="4">
        <v>0.99999999999999989</v>
      </c>
      <c r="T279" s="4">
        <v>0.99959999999999927</v>
      </c>
      <c r="U279" s="14"/>
      <c r="V279" s="4">
        <v>0.99999999999999967</v>
      </c>
      <c r="W279" s="4">
        <v>0.99999999999999967</v>
      </c>
      <c r="X279" s="14"/>
      <c r="Y279" s="4">
        <v>1</v>
      </c>
      <c r="Z279" s="4">
        <v>1</v>
      </c>
      <c r="AA279" s="14"/>
      <c r="AB279" s="4">
        <v>0.99999999999999978</v>
      </c>
      <c r="AC279" s="4">
        <v>1.0000000000000002</v>
      </c>
      <c r="AD279" s="14"/>
      <c r="AE279" s="4">
        <v>1</v>
      </c>
      <c r="AF279" s="4"/>
      <c r="AG279" s="4">
        <v>0.99979999999999969</v>
      </c>
      <c r="AH279" s="4">
        <v>1</v>
      </c>
      <c r="AI279" s="4"/>
      <c r="AJ279" s="4">
        <v>0.99999999999999989</v>
      </c>
      <c r="AK279" s="4">
        <v>1</v>
      </c>
      <c r="AL279" s="4">
        <v>0.99719999999999964</v>
      </c>
      <c r="AM279" s="4"/>
      <c r="AN279" s="4">
        <v>0.9975999999999996</v>
      </c>
      <c r="AO279" s="4"/>
      <c r="AP279" s="4"/>
      <c r="AQ279" s="4">
        <v>0.99759999999999949</v>
      </c>
      <c r="AR279" s="4"/>
      <c r="AS279" s="4">
        <v>0.99999999999999911</v>
      </c>
      <c r="AT279" s="4">
        <v>0.95299999999999985</v>
      </c>
      <c r="AU279" s="4">
        <v>0.99999999999999978</v>
      </c>
      <c r="AV279" s="4">
        <v>1</v>
      </c>
      <c r="AW279" s="4"/>
      <c r="AX279" s="4">
        <v>1.0000000000000002</v>
      </c>
      <c r="AY279" s="4">
        <v>1.0014000000000003</v>
      </c>
      <c r="AZ279" s="4"/>
      <c r="BA279" s="4">
        <v>0.9992000000000002</v>
      </c>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row>
    <row r="280" spans="2:192" x14ac:dyDescent="0.3">
      <c r="B280">
        <v>272.5</v>
      </c>
      <c r="C280" s="5">
        <v>0.36060000000000009</v>
      </c>
      <c r="D280" s="4">
        <v>0.67980000000000029</v>
      </c>
      <c r="E280" s="4">
        <v>1.0002000059296294</v>
      </c>
      <c r="F280" s="4">
        <v>1</v>
      </c>
      <c r="G280" s="4">
        <v>1.0000000000000002</v>
      </c>
      <c r="H280" s="4">
        <v>0.99980000000000036</v>
      </c>
      <c r="I280" s="4">
        <v>1.0024</v>
      </c>
      <c r="O280" s="4">
        <v>0.99979999999999991</v>
      </c>
      <c r="P280" s="4">
        <v>0.99999999999999978</v>
      </c>
      <c r="Q280" s="4">
        <v>0.99419999999999942</v>
      </c>
      <c r="S280" s="4">
        <v>0.99999999999999989</v>
      </c>
      <c r="T280" s="4">
        <v>0.99959999999999927</v>
      </c>
      <c r="U280" s="14"/>
      <c r="V280" s="4">
        <v>0.99999999999999967</v>
      </c>
      <c r="W280" s="4">
        <v>0.99999999999999967</v>
      </c>
      <c r="X280" s="14"/>
      <c r="Y280" s="4">
        <v>1</v>
      </c>
      <c r="Z280" s="4">
        <v>1</v>
      </c>
      <c r="AA280" s="14"/>
      <c r="AB280" s="4">
        <v>0.99999999999999978</v>
      </c>
      <c r="AC280" s="4">
        <v>1.0000000000000002</v>
      </c>
      <c r="AD280" s="14"/>
      <c r="AE280" s="4">
        <v>1</v>
      </c>
      <c r="AF280" s="4"/>
      <c r="AG280" s="4">
        <v>0.99979999999999969</v>
      </c>
      <c r="AH280" s="4">
        <v>1</v>
      </c>
      <c r="AI280" s="4"/>
      <c r="AJ280" s="4">
        <v>0.99999999999999989</v>
      </c>
      <c r="AK280" s="4">
        <v>1</v>
      </c>
      <c r="AL280" s="4">
        <v>0.99719999999999964</v>
      </c>
      <c r="AM280" s="4"/>
      <c r="AN280" s="4">
        <v>0.9975999999999996</v>
      </c>
      <c r="AO280" s="4"/>
      <c r="AP280" s="4"/>
      <c r="AQ280" s="4">
        <v>0.99759999999999949</v>
      </c>
      <c r="AR280" s="4"/>
      <c r="AS280" s="4">
        <v>0.99999999999999911</v>
      </c>
      <c r="AT280" s="4">
        <v>0.95359999999999989</v>
      </c>
      <c r="AU280" s="4">
        <v>0.99999999999999978</v>
      </c>
      <c r="AV280" s="4">
        <v>1</v>
      </c>
      <c r="AW280" s="4"/>
      <c r="AX280" s="4">
        <v>1.0000000000000002</v>
      </c>
      <c r="AY280" s="4">
        <v>1.0014000000000003</v>
      </c>
      <c r="AZ280" s="4"/>
      <c r="BA280" s="4">
        <v>0.9992000000000002</v>
      </c>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row>
    <row r="281" spans="2:192" x14ac:dyDescent="0.3">
      <c r="B281">
        <v>273.5</v>
      </c>
      <c r="C281" s="5">
        <v>0.36680000000000007</v>
      </c>
      <c r="D281" s="4">
        <v>0.68760000000000032</v>
      </c>
      <c r="E281" s="4">
        <v>1.0002000059558009</v>
      </c>
      <c r="F281" s="4">
        <v>1</v>
      </c>
      <c r="G281" s="4">
        <v>1.0000000000000002</v>
      </c>
      <c r="H281" s="4">
        <v>0.99980000000000036</v>
      </c>
      <c r="I281" s="4">
        <v>1.0024</v>
      </c>
      <c r="O281" s="4">
        <v>0.99979999999999991</v>
      </c>
      <c r="P281" s="4">
        <v>0.99999999999999978</v>
      </c>
      <c r="Q281" s="4">
        <v>0.99419999999999942</v>
      </c>
      <c r="S281" s="4">
        <v>0.99999999999999989</v>
      </c>
      <c r="T281" s="4">
        <v>0.99959999999999927</v>
      </c>
      <c r="U281" s="14"/>
      <c r="V281" s="4">
        <v>0.99999999999999967</v>
      </c>
      <c r="W281" s="4">
        <v>0.99999999999999967</v>
      </c>
      <c r="X281" s="14"/>
      <c r="Y281" s="4">
        <v>1</v>
      </c>
      <c r="Z281" s="4">
        <v>1</v>
      </c>
      <c r="AA281" s="14"/>
      <c r="AB281" s="4">
        <v>0.99999999999999978</v>
      </c>
      <c r="AC281" s="4">
        <v>1.0000000000000002</v>
      </c>
      <c r="AD281" s="14"/>
      <c r="AE281" s="4">
        <v>1</v>
      </c>
      <c r="AF281" s="4"/>
      <c r="AG281" s="4">
        <v>0.99979999999999969</v>
      </c>
      <c r="AH281" s="4">
        <v>1</v>
      </c>
      <c r="AI281" s="4"/>
      <c r="AJ281" s="4">
        <v>0.99999999999999989</v>
      </c>
      <c r="AK281" s="4">
        <v>1</v>
      </c>
      <c r="AL281" s="4">
        <v>0.99719999999999964</v>
      </c>
      <c r="AM281" s="4"/>
      <c r="AN281" s="4">
        <v>0.9975999999999996</v>
      </c>
      <c r="AO281" s="4"/>
      <c r="AP281" s="4"/>
      <c r="AQ281" s="4">
        <v>0.99759999999999949</v>
      </c>
      <c r="AR281" s="4"/>
      <c r="AS281" s="4">
        <v>0.99999999999999911</v>
      </c>
      <c r="AT281" s="4">
        <v>0.95459999999999989</v>
      </c>
      <c r="AU281" s="4">
        <v>0.99999999999999978</v>
      </c>
      <c r="AV281" s="4">
        <v>1</v>
      </c>
      <c r="AW281" s="4"/>
      <c r="AX281" s="4">
        <v>1.0000000000000002</v>
      </c>
      <c r="AY281" s="4">
        <v>1.0014000000000003</v>
      </c>
      <c r="AZ281" s="4"/>
      <c r="BA281" s="4">
        <v>0.9992000000000002</v>
      </c>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row>
    <row r="282" spans="2:192" x14ac:dyDescent="0.3">
      <c r="B282">
        <v>274.5</v>
      </c>
      <c r="C282" s="5">
        <v>0.37120000000000009</v>
      </c>
      <c r="D282" s="4">
        <v>0.69140000000000035</v>
      </c>
      <c r="E282" s="4">
        <v>1.0002000059819725</v>
      </c>
      <c r="F282" s="4">
        <v>1</v>
      </c>
      <c r="G282" s="4">
        <v>1.0000000000000002</v>
      </c>
      <c r="H282" s="4">
        <v>0.99980000000000036</v>
      </c>
      <c r="I282" s="4">
        <v>1.0024</v>
      </c>
      <c r="O282" s="4">
        <v>0.99979999999999991</v>
      </c>
      <c r="P282" s="4">
        <v>0.99999999999999978</v>
      </c>
      <c r="Q282" s="4">
        <v>0.99419999999999942</v>
      </c>
      <c r="S282" s="4">
        <v>0.99999999999999989</v>
      </c>
      <c r="T282" s="4">
        <v>0.99959999999999927</v>
      </c>
      <c r="U282" s="14"/>
      <c r="V282" s="4">
        <v>0.99999999999999967</v>
      </c>
      <c r="W282" s="4">
        <v>0.99999999999999967</v>
      </c>
      <c r="X282" s="14"/>
      <c r="Y282" s="4">
        <v>1</v>
      </c>
      <c r="Z282" s="4">
        <v>1</v>
      </c>
      <c r="AA282" s="14"/>
      <c r="AB282" s="4">
        <v>0.99999999999999978</v>
      </c>
      <c r="AC282" s="4">
        <v>1.0000000000000002</v>
      </c>
      <c r="AD282" s="14"/>
      <c r="AE282" s="4">
        <v>1</v>
      </c>
      <c r="AF282" s="4"/>
      <c r="AG282" s="4">
        <v>0.99979999999999969</v>
      </c>
      <c r="AH282" s="4">
        <v>1</v>
      </c>
      <c r="AI282" s="4"/>
      <c r="AJ282" s="4">
        <v>0.99999999999999989</v>
      </c>
      <c r="AK282" s="4">
        <v>1</v>
      </c>
      <c r="AL282" s="4">
        <v>0.99719999999999964</v>
      </c>
      <c r="AM282" s="4"/>
      <c r="AN282" s="4">
        <v>0.9975999999999996</v>
      </c>
      <c r="AO282" s="4"/>
      <c r="AP282" s="4"/>
      <c r="AQ282" s="4">
        <v>0.99759999999999949</v>
      </c>
      <c r="AR282" s="4"/>
      <c r="AS282" s="4">
        <v>0.99999999999999911</v>
      </c>
      <c r="AT282" s="4">
        <v>0.95539999999999992</v>
      </c>
      <c r="AU282" s="4">
        <v>0.99999999999999978</v>
      </c>
      <c r="AV282" s="4">
        <v>1</v>
      </c>
      <c r="AW282" s="4"/>
      <c r="AX282" s="4">
        <v>1.0000000000000002</v>
      </c>
      <c r="AY282" s="4">
        <v>1.0014000000000003</v>
      </c>
      <c r="AZ282" s="4"/>
      <c r="BA282" s="4">
        <v>0.9992000000000002</v>
      </c>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row>
    <row r="283" spans="2:192" x14ac:dyDescent="0.3">
      <c r="B283">
        <v>275.5</v>
      </c>
      <c r="C283" s="5">
        <v>0.3756000000000001</v>
      </c>
      <c r="D283" s="4">
        <v>0.69560000000000033</v>
      </c>
      <c r="E283" s="4">
        <v>1.000200006008144</v>
      </c>
      <c r="F283" s="4">
        <v>1</v>
      </c>
      <c r="G283" s="4">
        <v>1.0000000000000002</v>
      </c>
      <c r="H283" s="4">
        <v>0.99980000000000036</v>
      </c>
      <c r="I283" s="4">
        <v>1.0024</v>
      </c>
      <c r="O283" s="4">
        <v>0.99979999999999991</v>
      </c>
      <c r="P283" s="4">
        <v>0.99999999999999978</v>
      </c>
      <c r="Q283" s="4">
        <v>0.99419999999999942</v>
      </c>
      <c r="S283" s="4">
        <v>0.99999999999999989</v>
      </c>
      <c r="T283" s="4">
        <v>0.99959999999999927</v>
      </c>
      <c r="U283" s="14"/>
      <c r="V283" s="4">
        <v>0.99999999999999967</v>
      </c>
      <c r="W283" s="4">
        <v>0.99999999999999967</v>
      </c>
      <c r="X283" s="14"/>
      <c r="Y283" s="4">
        <v>1</v>
      </c>
      <c r="Z283" s="4">
        <v>1</v>
      </c>
      <c r="AA283" s="14"/>
      <c r="AB283" s="4">
        <v>0.99999999999999978</v>
      </c>
      <c r="AC283" s="4">
        <v>1.0000000000000002</v>
      </c>
      <c r="AD283" s="14"/>
      <c r="AE283" s="4">
        <v>1</v>
      </c>
      <c r="AF283" s="4"/>
      <c r="AG283" s="4">
        <v>0.99979999999999969</v>
      </c>
      <c r="AH283" s="4">
        <v>1</v>
      </c>
      <c r="AI283" s="4"/>
      <c r="AJ283" s="4">
        <v>0.99999999999999989</v>
      </c>
      <c r="AK283" s="4">
        <v>1</v>
      </c>
      <c r="AL283" s="4">
        <v>0.99719999999999964</v>
      </c>
      <c r="AM283" s="4"/>
      <c r="AN283" s="4">
        <v>0.9975999999999996</v>
      </c>
      <c r="AO283" s="4"/>
      <c r="AP283" s="4"/>
      <c r="AQ283" s="4">
        <v>0.99759999999999949</v>
      </c>
      <c r="AR283" s="4"/>
      <c r="AS283" s="4">
        <v>0.99999999999999911</v>
      </c>
      <c r="AT283" s="4">
        <v>0.95559999999999989</v>
      </c>
      <c r="AU283" s="4">
        <v>0.99999999999999978</v>
      </c>
      <c r="AV283" s="4">
        <v>1</v>
      </c>
      <c r="AW283" s="4"/>
      <c r="AX283" s="4">
        <v>1.0000000000000002</v>
      </c>
      <c r="AY283" s="4">
        <v>1.0014000000000003</v>
      </c>
      <c r="AZ283" s="4"/>
      <c r="BA283" s="4">
        <v>0.9992000000000002</v>
      </c>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row>
    <row r="284" spans="2:192" x14ac:dyDescent="0.3">
      <c r="B284">
        <v>276.5</v>
      </c>
      <c r="C284" s="5">
        <v>0.38160000000000011</v>
      </c>
      <c r="D284" s="4">
        <v>0.69920000000000038</v>
      </c>
      <c r="E284" s="4">
        <v>1.0002000060343155</v>
      </c>
      <c r="F284" s="4">
        <v>1</v>
      </c>
      <c r="G284" s="4">
        <v>1.0000000000000002</v>
      </c>
      <c r="H284" s="4">
        <v>0.99980000000000036</v>
      </c>
      <c r="I284" s="4">
        <v>1.0024</v>
      </c>
      <c r="O284" s="4">
        <v>0.99979999999999991</v>
      </c>
      <c r="P284" s="4">
        <v>0.99999999999999978</v>
      </c>
      <c r="Q284" s="4">
        <v>0.99419999999999942</v>
      </c>
      <c r="S284" s="4">
        <v>0.99999999999999989</v>
      </c>
      <c r="T284" s="4">
        <v>0.99959999999999927</v>
      </c>
      <c r="U284" s="14"/>
      <c r="V284" s="4">
        <v>0.99999999999999967</v>
      </c>
      <c r="W284" s="4">
        <v>0.99999999999999967</v>
      </c>
      <c r="X284" s="14"/>
      <c r="Y284" s="4">
        <v>1</v>
      </c>
      <c r="Z284" s="4">
        <v>1</v>
      </c>
      <c r="AA284" s="14"/>
      <c r="AB284" s="4">
        <v>0.99999999999999978</v>
      </c>
      <c r="AC284" s="4">
        <v>1.0000000000000002</v>
      </c>
      <c r="AD284" s="14"/>
      <c r="AE284" s="4">
        <v>1</v>
      </c>
      <c r="AF284" s="4"/>
      <c r="AG284" s="4">
        <v>0.99979999999999969</v>
      </c>
      <c r="AH284" s="4">
        <v>1</v>
      </c>
      <c r="AI284" s="4"/>
      <c r="AJ284" s="4">
        <v>0.99999999999999989</v>
      </c>
      <c r="AK284" s="4">
        <v>1</v>
      </c>
      <c r="AL284" s="4">
        <v>0.99719999999999964</v>
      </c>
      <c r="AM284" s="4"/>
      <c r="AN284" s="4">
        <v>0.9975999999999996</v>
      </c>
      <c r="AO284" s="4"/>
      <c r="AP284" s="4"/>
      <c r="AQ284" s="4">
        <v>0.99759999999999949</v>
      </c>
      <c r="AR284" s="4"/>
      <c r="AS284" s="4">
        <v>0.99999999999999911</v>
      </c>
      <c r="AT284" s="4">
        <v>0.95619999999999994</v>
      </c>
      <c r="AU284" s="4">
        <v>0.99999999999999978</v>
      </c>
      <c r="AV284" s="4">
        <v>1</v>
      </c>
      <c r="AW284" s="4"/>
      <c r="AX284" s="4">
        <v>1.0000000000000002</v>
      </c>
      <c r="AY284" s="4">
        <v>1.0014000000000003</v>
      </c>
      <c r="AZ284" s="4"/>
      <c r="BA284" s="4">
        <v>0.9992000000000002</v>
      </c>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row>
    <row r="285" spans="2:192" x14ac:dyDescent="0.3">
      <c r="B285">
        <v>277.5</v>
      </c>
      <c r="C285" s="5">
        <v>0.38540000000000013</v>
      </c>
      <c r="D285" s="4">
        <v>0.70240000000000036</v>
      </c>
      <c r="E285" s="4">
        <v>1.000200006060487</v>
      </c>
      <c r="F285" s="4">
        <v>1</v>
      </c>
      <c r="G285" s="4">
        <v>1.0000000000000002</v>
      </c>
      <c r="H285" s="4">
        <v>0.99980000000000036</v>
      </c>
      <c r="I285" s="4">
        <v>1.0024</v>
      </c>
      <c r="O285" s="4">
        <v>0.99979999999999991</v>
      </c>
      <c r="P285" s="4">
        <v>0.99999999999999978</v>
      </c>
      <c r="Q285" s="4">
        <v>0.99419999999999942</v>
      </c>
      <c r="S285" s="4">
        <v>0.99999999999999989</v>
      </c>
      <c r="T285" s="4">
        <v>0.99959999999999927</v>
      </c>
      <c r="U285" s="14"/>
      <c r="V285" s="4">
        <v>0.99999999999999967</v>
      </c>
      <c r="W285" s="4">
        <v>0.99999999999999967</v>
      </c>
      <c r="X285" s="14"/>
      <c r="Y285" s="4">
        <v>1</v>
      </c>
      <c r="Z285" s="4">
        <v>1</v>
      </c>
      <c r="AA285" s="14"/>
      <c r="AB285" s="4">
        <v>0.99999999999999978</v>
      </c>
      <c r="AC285" s="4">
        <v>1.0000000000000002</v>
      </c>
      <c r="AD285" s="14"/>
      <c r="AE285" s="4">
        <v>1</v>
      </c>
      <c r="AF285" s="4"/>
      <c r="AG285" s="4">
        <v>0.99979999999999969</v>
      </c>
      <c r="AH285" s="4">
        <v>1</v>
      </c>
      <c r="AI285" s="4"/>
      <c r="AJ285" s="4">
        <v>0.99999999999999989</v>
      </c>
      <c r="AK285" s="4">
        <v>1</v>
      </c>
      <c r="AL285" s="4">
        <v>0.99719999999999964</v>
      </c>
      <c r="AM285" s="4"/>
      <c r="AN285" s="4">
        <v>0.9975999999999996</v>
      </c>
      <c r="AO285" s="4"/>
      <c r="AP285" s="4"/>
      <c r="AQ285" s="4">
        <v>0.99759999999999949</v>
      </c>
      <c r="AR285" s="4"/>
      <c r="AS285" s="4">
        <v>0.99999999999999911</v>
      </c>
      <c r="AT285" s="4">
        <v>0.95659999999999989</v>
      </c>
      <c r="AU285" s="4">
        <v>0.99999999999999978</v>
      </c>
      <c r="AV285" s="4">
        <v>1</v>
      </c>
      <c r="AW285" s="4"/>
      <c r="AX285" s="4">
        <v>1.0000000000000002</v>
      </c>
      <c r="AY285" s="4">
        <v>1.0014000000000003</v>
      </c>
      <c r="AZ285" s="4"/>
      <c r="BA285" s="4">
        <v>0.9992000000000002</v>
      </c>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row>
    <row r="286" spans="2:192" x14ac:dyDescent="0.3">
      <c r="B286">
        <v>278.5</v>
      </c>
      <c r="C286" s="5">
        <v>0.39080000000000015</v>
      </c>
      <c r="D286" s="4">
        <v>0.70600000000000041</v>
      </c>
      <c r="E286" s="4">
        <v>1.0002000060866585</v>
      </c>
      <c r="F286" s="4">
        <v>1</v>
      </c>
      <c r="G286" s="4">
        <v>1.0000000000000002</v>
      </c>
      <c r="H286" s="4">
        <v>0.99980000000000036</v>
      </c>
      <c r="I286" s="4">
        <v>1.0024</v>
      </c>
      <c r="O286" s="4">
        <v>0.99979999999999991</v>
      </c>
      <c r="P286" s="4">
        <v>0.99999999999999978</v>
      </c>
      <c r="Q286" s="4">
        <v>0.99419999999999942</v>
      </c>
      <c r="S286" s="4">
        <v>0.99999999999999989</v>
      </c>
      <c r="T286" s="4">
        <v>0.99959999999999927</v>
      </c>
      <c r="U286" s="14"/>
      <c r="V286" s="4">
        <v>0.99999999999999967</v>
      </c>
      <c r="W286" s="4">
        <v>0.99999999999999967</v>
      </c>
      <c r="X286" s="14"/>
      <c r="Y286" s="4">
        <v>1</v>
      </c>
      <c r="Z286" s="4">
        <v>1</v>
      </c>
      <c r="AA286" s="14"/>
      <c r="AB286" s="4">
        <v>0.99999999999999978</v>
      </c>
      <c r="AC286" s="4">
        <v>1.0000000000000002</v>
      </c>
      <c r="AD286" s="14"/>
      <c r="AE286" s="4">
        <v>1</v>
      </c>
      <c r="AF286" s="4"/>
      <c r="AG286" s="4">
        <v>0.99979999999999969</v>
      </c>
      <c r="AH286" s="4">
        <v>1</v>
      </c>
      <c r="AI286" s="4"/>
      <c r="AJ286" s="4">
        <v>0.99999999999999989</v>
      </c>
      <c r="AK286" s="4">
        <v>1</v>
      </c>
      <c r="AL286" s="4">
        <v>0.99719999999999964</v>
      </c>
      <c r="AM286" s="4"/>
      <c r="AN286" s="4">
        <v>0.9975999999999996</v>
      </c>
      <c r="AO286" s="4"/>
      <c r="AP286" s="4"/>
      <c r="AQ286" s="4">
        <v>0.99759999999999949</v>
      </c>
      <c r="AR286" s="4"/>
      <c r="AS286" s="4">
        <v>0.99999999999999911</v>
      </c>
      <c r="AT286" s="4">
        <v>0.95699999999999985</v>
      </c>
      <c r="AU286" s="4">
        <v>0.99999999999999978</v>
      </c>
      <c r="AV286" s="4">
        <v>1</v>
      </c>
      <c r="AW286" s="4"/>
      <c r="AX286" s="4">
        <v>1.0000000000000002</v>
      </c>
      <c r="AY286" s="4">
        <v>1.0014000000000003</v>
      </c>
      <c r="AZ286" s="4"/>
      <c r="BA286" s="4">
        <v>0.9992000000000002</v>
      </c>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row>
    <row r="287" spans="2:192" x14ac:dyDescent="0.3">
      <c r="B287">
        <v>279.5</v>
      </c>
      <c r="C287" s="5">
        <v>0.39520000000000016</v>
      </c>
      <c r="D287" s="4">
        <v>0.70900000000000041</v>
      </c>
      <c r="E287" s="4">
        <v>1.00020000611283</v>
      </c>
      <c r="F287" s="4">
        <v>1</v>
      </c>
      <c r="G287" s="4">
        <v>1.0000000000000002</v>
      </c>
      <c r="H287" s="4">
        <v>0.99980000000000036</v>
      </c>
      <c r="I287" s="4">
        <v>1.0024</v>
      </c>
      <c r="O287" s="4">
        <v>0.99979999999999991</v>
      </c>
      <c r="P287" s="4">
        <v>0.99999999999999978</v>
      </c>
      <c r="Q287" s="4">
        <v>0.99419999999999942</v>
      </c>
      <c r="S287" s="4">
        <v>0.99999999999999989</v>
      </c>
      <c r="T287" s="4">
        <v>0.99959999999999927</v>
      </c>
      <c r="U287" s="14"/>
      <c r="V287" s="4">
        <v>0.99999999999999967</v>
      </c>
      <c r="W287" s="4">
        <v>0.99999999999999967</v>
      </c>
      <c r="X287" s="14"/>
      <c r="Y287" s="4">
        <v>1</v>
      </c>
      <c r="Z287" s="4">
        <v>1</v>
      </c>
      <c r="AA287" s="14"/>
      <c r="AB287" s="4">
        <v>0.99999999999999978</v>
      </c>
      <c r="AC287" s="4">
        <v>1.0000000000000002</v>
      </c>
      <c r="AD287" s="14"/>
      <c r="AE287" s="4">
        <v>1</v>
      </c>
      <c r="AF287" s="4"/>
      <c r="AG287" s="4">
        <v>0.99979999999999969</v>
      </c>
      <c r="AH287" s="4">
        <v>1</v>
      </c>
      <c r="AI287" s="4"/>
      <c r="AJ287" s="4">
        <v>0.99999999999999989</v>
      </c>
      <c r="AK287" s="4">
        <v>1</v>
      </c>
      <c r="AL287" s="4">
        <v>0.99719999999999964</v>
      </c>
      <c r="AM287" s="4"/>
      <c r="AN287" s="4">
        <v>0.9975999999999996</v>
      </c>
      <c r="AO287" s="4"/>
      <c r="AP287" s="4"/>
      <c r="AQ287" s="4">
        <v>0.99759999999999949</v>
      </c>
      <c r="AR287" s="4"/>
      <c r="AS287" s="4">
        <v>0.99999999999999911</v>
      </c>
      <c r="AT287" s="4">
        <v>0.95839999999999981</v>
      </c>
      <c r="AU287" s="4">
        <v>0.99999999999999978</v>
      </c>
      <c r="AV287" s="4">
        <v>1</v>
      </c>
      <c r="AW287" s="4"/>
      <c r="AX287" s="4">
        <v>1.0000000000000002</v>
      </c>
      <c r="AY287" s="4">
        <v>1.0014000000000003</v>
      </c>
      <c r="AZ287" s="4"/>
      <c r="BA287" s="4">
        <v>0.9992000000000002</v>
      </c>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row>
    <row r="288" spans="2:192" x14ac:dyDescent="0.3">
      <c r="B288">
        <v>280.5</v>
      </c>
      <c r="C288" s="5">
        <v>0.40080000000000016</v>
      </c>
      <c r="D288" s="4">
        <v>0.71240000000000037</v>
      </c>
      <c r="E288" s="4">
        <v>1.0002000061390015</v>
      </c>
      <c r="F288" s="4">
        <v>1</v>
      </c>
      <c r="G288" s="4">
        <v>1.0000000000000002</v>
      </c>
      <c r="H288" s="4">
        <v>0.99980000000000036</v>
      </c>
      <c r="I288" s="4">
        <v>1.0024</v>
      </c>
      <c r="O288" s="4">
        <v>0.99979999999999991</v>
      </c>
      <c r="P288" s="4">
        <v>0.99999999999999978</v>
      </c>
      <c r="Q288" s="4">
        <v>0.99419999999999942</v>
      </c>
      <c r="S288" s="4">
        <v>0.99999999999999989</v>
      </c>
      <c r="T288" s="4">
        <v>0.99959999999999927</v>
      </c>
      <c r="U288" s="14"/>
      <c r="V288" s="4">
        <v>0.99999999999999967</v>
      </c>
      <c r="W288" s="4">
        <v>0.99999999999999967</v>
      </c>
      <c r="X288" s="14"/>
      <c r="Y288" s="4">
        <v>1</v>
      </c>
      <c r="Z288" s="4">
        <v>1</v>
      </c>
      <c r="AA288" s="14"/>
      <c r="AB288" s="4">
        <v>0.99999999999999978</v>
      </c>
      <c r="AC288" s="4">
        <v>1.0000000000000002</v>
      </c>
      <c r="AD288" s="14"/>
      <c r="AE288" s="4">
        <v>1</v>
      </c>
      <c r="AF288" s="4"/>
      <c r="AG288" s="4">
        <v>0.99979999999999969</v>
      </c>
      <c r="AH288" s="4">
        <v>1</v>
      </c>
      <c r="AI288" s="4"/>
      <c r="AJ288" s="4">
        <v>0.99999999999999989</v>
      </c>
      <c r="AK288" s="4">
        <v>1</v>
      </c>
      <c r="AL288" s="4">
        <v>0.99719999999999964</v>
      </c>
      <c r="AM288" s="4"/>
      <c r="AN288" s="4">
        <v>0.9975999999999996</v>
      </c>
      <c r="AO288" s="4"/>
      <c r="AP288" s="4"/>
      <c r="AQ288" s="4">
        <v>0.99759999999999949</v>
      </c>
      <c r="AR288" s="4"/>
      <c r="AS288" s="4">
        <v>0.99999999999999911</v>
      </c>
      <c r="AT288" s="4">
        <v>0.95919999999999983</v>
      </c>
      <c r="AU288" s="4">
        <v>0.99999999999999978</v>
      </c>
      <c r="AV288" s="4">
        <v>1</v>
      </c>
      <c r="AW288" s="4"/>
      <c r="AX288" s="4">
        <v>1.0000000000000002</v>
      </c>
      <c r="AY288" s="4">
        <v>1.0014000000000003</v>
      </c>
      <c r="AZ288" s="4"/>
      <c r="BA288" s="4">
        <v>0.9992000000000002</v>
      </c>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row>
    <row r="289" spans="2:192" x14ac:dyDescent="0.3">
      <c r="B289">
        <v>281.5</v>
      </c>
      <c r="C289" s="5">
        <v>0.40480000000000016</v>
      </c>
      <c r="D289" s="4">
        <v>0.71700000000000041</v>
      </c>
      <c r="E289" s="4">
        <v>1.000200006165173</v>
      </c>
      <c r="F289" s="4">
        <v>1</v>
      </c>
      <c r="G289" s="4">
        <v>1.0000000000000002</v>
      </c>
      <c r="H289" s="4">
        <v>0.99980000000000036</v>
      </c>
      <c r="I289" s="4">
        <v>1.0024</v>
      </c>
      <c r="O289" s="4">
        <v>0.99979999999999991</v>
      </c>
      <c r="P289" s="4">
        <v>0.99999999999999978</v>
      </c>
      <c r="Q289" s="4">
        <v>0.99419999999999942</v>
      </c>
      <c r="S289" s="4">
        <v>0.99999999999999989</v>
      </c>
      <c r="T289" s="4">
        <v>0.99959999999999927</v>
      </c>
      <c r="U289" s="14"/>
      <c r="V289" s="4">
        <v>0.99999999999999967</v>
      </c>
      <c r="W289" s="4">
        <v>0.99999999999999967</v>
      </c>
      <c r="X289" s="14"/>
      <c r="Y289" s="4">
        <v>1</v>
      </c>
      <c r="Z289" s="4">
        <v>1</v>
      </c>
      <c r="AA289" s="14"/>
      <c r="AB289" s="4">
        <v>0.99999999999999978</v>
      </c>
      <c r="AC289" s="4">
        <v>1.0000000000000002</v>
      </c>
      <c r="AD289" s="14"/>
      <c r="AE289" s="4">
        <v>1</v>
      </c>
      <c r="AF289" s="4"/>
      <c r="AG289" s="4">
        <v>0.99979999999999969</v>
      </c>
      <c r="AH289" s="4">
        <v>1</v>
      </c>
      <c r="AI289" s="4"/>
      <c r="AJ289" s="4">
        <v>0.99999999999999989</v>
      </c>
      <c r="AK289" s="4">
        <v>1</v>
      </c>
      <c r="AL289" s="4">
        <v>0.99719999999999964</v>
      </c>
      <c r="AM289" s="4"/>
      <c r="AN289" s="4">
        <v>0.9975999999999996</v>
      </c>
      <c r="AO289" s="4"/>
      <c r="AP289" s="4"/>
      <c r="AQ289" s="4">
        <v>0.99759999999999949</v>
      </c>
      <c r="AR289" s="4"/>
      <c r="AS289" s="4">
        <v>0.99999999999999911</v>
      </c>
      <c r="AT289" s="4">
        <v>0.95979999999999988</v>
      </c>
      <c r="AU289" s="4">
        <v>0.99999999999999978</v>
      </c>
      <c r="AV289" s="4">
        <v>1</v>
      </c>
      <c r="AW289" s="4"/>
      <c r="AX289" s="4">
        <v>1.0000000000000002</v>
      </c>
      <c r="AY289" s="4">
        <v>1.0014000000000003</v>
      </c>
      <c r="AZ289" s="4"/>
      <c r="BA289" s="4">
        <v>0.9992000000000002</v>
      </c>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row>
    <row r="290" spans="2:192" x14ac:dyDescent="0.3">
      <c r="B290">
        <v>282.5</v>
      </c>
      <c r="C290" s="5">
        <v>0.40940000000000015</v>
      </c>
      <c r="D290" s="4">
        <v>0.72160000000000046</v>
      </c>
      <c r="E290" s="4">
        <v>1.0002000061913445</v>
      </c>
      <c r="F290" s="4">
        <v>1</v>
      </c>
      <c r="G290" s="4">
        <v>1.0000000000000002</v>
      </c>
      <c r="H290" s="4">
        <v>0.99980000000000036</v>
      </c>
      <c r="I290" s="4">
        <v>1.0024</v>
      </c>
      <c r="O290" s="4">
        <v>0.99979999999999991</v>
      </c>
      <c r="P290" s="4">
        <v>0.99999999999999978</v>
      </c>
      <c r="Q290" s="4">
        <v>0.99419999999999942</v>
      </c>
      <c r="S290" s="4">
        <v>0.99999999999999989</v>
      </c>
      <c r="T290" s="4">
        <v>0.99959999999999927</v>
      </c>
      <c r="U290" s="14"/>
      <c r="V290" s="4">
        <v>0.99999999999999967</v>
      </c>
      <c r="W290" s="4">
        <v>0.99999999999999967</v>
      </c>
      <c r="X290" s="14"/>
      <c r="Y290" s="4">
        <v>1</v>
      </c>
      <c r="Z290" s="4">
        <v>1</v>
      </c>
      <c r="AA290" s="14"/>
      <c r="AB290" s="4">
        <v>0.99999999999999978</v>
      </c>
      <c r="AC290" s="4">
        <v>1.0000000000000002</v>
      </c>
      <c r="AD290" s="14"/>
      <c r="AE290" s="4">
        <v>1</v>
      </c>
      <c r="AF290" s="4"/>
      <c r="AG290" s="4">
        <v>0.99979999999999969</v>
      </c>
      <c r="AH290" s="4">
        <v>1</v>
      </c>
      <c r="AI290" s="4"/>
      <c r="AJ290" s="4">
        <v>0.99999999999999989</v>
      </c>
      <c r="AK290" s="4">
        <v>1</v>
      </c>
      <c r="AL290" s="4">
        <v>0.99719999999999964</v>
      </c>
      <c r="AM290" s="4"/>
      <c r="AN290" s="4">
        <v>0.9975999999999996</v>
      </c>
      <c r="AO290" s="4"/>
      <c r="AP290" s="4"/>
      <c r="AQ290" s="4">
        <v>0.99759999999999949</v>
      </c>
      <c r="AR290" s="4"/>
      <c r="AS290" s="4">
        <v>0.99999999999999911</v>
      </c>
      <c r="AT290" s="4">
        <v>0.96019999999999983</v>
      </c>
      <c r="AU290" s="4">
        <v>0.99999999999999978</v>
      </c>
      <c r="AV290" s="4">
        <v>1</v>
      </c>
      <c r="AW290" s="4"/>
      <c r="AX290" s="4">
        <v>1.0000000000000002</v>
      </c>
      <c r="AY290" s="4">
        <v>1.0014000000000003</v>
      </c>
      <c r="AZ290" s="4"/>
      <c r="BA290" s="4">
        <v>0.9992000000000002</v>
      </c>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row>
    <row r="291" spans="2:192" x14ac:dyDescent="0.3">
      <c r="B291">
        <v>283.5</v>
      </c>
      <c r="C291" s="5">
        <v>0.41340000000000016</v>
      </c>
      <c r="D291" s="4">
        <v>0.72640000000000049</v>
      </c>
      <c r="E291" s="4">
        <v>1.000200006217516</v>
      </c>
      <c r="F291" s="4">
        <v>1</v>
      </c>
      <c r="G291" s="4">
        <v>1.0000000000000002</v>
      </c>
      <c r="H291" s="4">
        <v>0.99980000000000036</v>
      </c>
      <c r="I291" s="4">
        <v>1.0024</v>
      </c>
      <c r="O291" s="4">
        <v>0.99979999999999991</v>
      </c>
      <c r="P291" s="4">
        <v>0.99999999999999978</v>
      </c>
      <c r="Q291" s="4">
        <v>0.99419999999999942</v>
      </c>
      <c r="S291" s="4">
        <v>0.99999999999999989</v>
      </c>
      <c r="T291" s="4">
        <v>0.99959999999999927</v>
      </c>
      <c r="U291" s="14"/>
      <c r="V291" s="4">
        <v>0.99999999999999967</v>
      </c>
      <c r="W291" s="4">
        <v>0.99999999999999967</v>
      </c>
      <c r="X291" s="14"/>
      <c r="Y291" s="4">
        <v>1</v>
      </c>
      <c r="Z291" s="4">
        <v>1</v>
      </c>
      <c r="AA291" s="14"/>
      <c r="AB291" s="4">
        <v>0.99999999999999978</v>
      </c>
      <c r="AC291" s="4">
        <v>1.0000000000000002</v>
      </c>
      <c r="AD291" s="14"/>
      <c r="AE291" s="4">
        <v>1</v>
      </c>
      <c r="AF291" s="4"/>
      <c r="AG291" s="4">
        <v>0.99979999999999969</v>
      </c>
      <c r="AH291" s="4">
        <v>1</v>
      </c>
      <c r="AI291" s="4"/>
      <c r="AJ291" s="4">
        <v>0.99999999999999989</v>
      </c>
      <c r="AK291" s="4">
        <v>1</v>
      </c>
      <c r="AL291" s="4">
        <v>0.99719999999999964</v>
      </c>
      <c r="AM291" s="4"/>
      <c r="AN291" s="4">
        <v>0.9975999999999996</v>
      </c>
      <c r="AO291" s="4"/>
      <c r="AP291" s="4"/>
      <c r="AQ291" s="4">
        <v>0.99759999999999949</v>
      </c>
      <c r="AR291" s="4"/>
      <c r="AS291" s="4">
        <v>0.99999999999999911</v>
      </c>
      <c r="AT291" s="4">
        <v>0.96079999999999988</v>
      </c>
      <c r="AU291" s="4">
        <v>0.99999999999999978</v>
      </c>
      <c r="AV291" s="4">
        <v>1</v>
      </c>
      <c r="AW291" s="4"/>
      <c r="AX291" s="4">
        <v>1.0000000000000002</v>
      </c>
      <c r="AY291" s="4">
        <v>1.0014000000000003</v>
      </c>
      <c r="AZ291" s="4"/>
      <c r="BA291" s="4">
        <v>0.9992000000000002</v>
      </c>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row>
    <row r="292" spans="2:192" x14ac:dyDescent="0.3">
      <c r="B292">
        <v>284.5</v>
      </c>
      <c r="C292" s="5">
        <v>0.41740000000000016</v>
      </c>
      <c r="D292" s="4">
        <v>0.73300000000000054</v>
      </c>
      <c r="E292" s="4">
        <v>1.0002000062436875</v>
      </c>
      <c r="F292" s="4">
        <v>1</v>
      </c>
      <c r="G292" s="4">
        <v>1.0000000000000002</v>
      </c>
      <c r="H292" s="4">
        <v>0.99980000000000036</v>
      </c>
      <c r="I292" s="4">
        <v>1.0024</v>
      </c>
      <c r="O292" s="4">
        <v>0.99979999999999991</v>
      </c>
      <c r="P292" s="4">
        <v>0.99999999999999978</v>
      </c>
      <c r="Q292" s="4">
        <v>0.99419999999999942</v>
      </c>
      <c r="S292" s="4">
        <v>0.99999999999999989</v>
      </c>
      <c r="T292" s="4">
        <v>0.99959999999999927</v>
      </c>
      <c r="U292" s="14"/>
      <c r="V292" s="4">
        <v>0.99999999999999967</v>
      </c>
      <c r="W292" s="4">
        <v>0.99999999999999967</v>
      </c>
      <c r="X292" s="14"/>
      <c r="Y292" s="4">
        <v>1</v>
      </c>
      <c r="Z292" s="4">
        <v>1</v>
      </c>
      <c r="AA292" s="14"/>
      <c r="AB292" s="4">
        <v>0.99999999999999978</v>
      </c>
      <c r="AC292" s="4">
        <v>1.0000000000000002</v>
      </c>
      <c r="AD292" s="14"/>
      <c r="AE292" s="4">
        <v>1</v>
      </c>
      <c r="AF292" s="4"/>
      <c r="AG292" s="4">
        <v>0.99979999999999969</v>
      </c>
      <c r="AH292" s="4">
        <v>1</v>
      </c>
      <c r="AI292" s="4"/>
      <c r="AJ292" s="4">
        <v>0.99999999999999989</v>
      </c>
      <c r="AK292" s="4">
        <v>1</v>
      </c>
      <c r="AL292" s="4">
        <v>0.99719999999999964</v>
      </c>
      <c r="AM292" s="4"/>
      <c r="AN292" s="4">
        <v>0.9975999999999996</v>
      </c>
      <c r="AO292" s="4"/>
      <c r="AP292" s="4"/>
      <c r="AQ292" s="4">
        <v>0.99759999999999949</v>
      </c>
      <c r="AR292" s="4"/>
      <c r="AS292" s="4">
        <v>0.99999999999999911</v>
      </c>
      <c r="AT292" s="4">
        <v>0.96139999999999992</v>
      </c>
      <c r="AU292" s="4">
        <v>0.99999999999999978</v>
      </c>
      <c r="AV292" s="4">
        <v>1</v>
      </c>
      <c r="AW292" s="4"/>
      <c r="AX292" s="4">
        <v>1.0000000000000002</v>
      </c>
      <c r="AY292" s="4">
        <v>1.0014000000000003</v>
      </c>
      <c r="AZ292" s="4"/>
      <c r="BA292" s="4">
        <v>0.9992000000000002</v>
      </c>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row>
    <row r="293" spans="2:192" x14ac:dyDescent="0.3">
      <c r="B293">
        <v>285.5</v>
      </c>
      <c r="C293" s="5">
        <v>0.42200000000000015</v>
      </c>
      <c r="D293" s="4">
        <v>0.73800000000000054</v>
      </c>
      <c r="E293" s="4">
        <v>1.0002000062698591</v>
      </c>
      <c r="F293" s="4">
        <v>1</v>
      </c>
      <c r="G293" s="4">
        <v>1.0000000000000002</v>
      </c>
      <c r="H293" s="4">
        <v>0.99980000000000036</v>
      </c>
      <c r="I293" s="4">
        <v>1.0024</v>
      </c>
      <c r="O293" s="4">
        <v>0.99979999999999991</v>
      </c>
      <c r="P293" s="4">
        <v>0.99999999999999978</v>
      </c>
      <c r="Q293" s="4">
        <v>0.99419999999999942</v>
      </c>
      <c r="S293" s="4">
        <v>0.99999999999999989</v>
      </c>
      <c r="T293" s="4">
        <v>0.99959999999999927</v>
      </c>
      <c r="U293" s="14"/>
      <c r="V293" s="4">
        <v>0.99999999999999967</v>
      </c>
      <c r="W293" s="4">
        <v>0.99999999999999967</v>
      </c>
      <c r="X293" s="14"/>
      <c r="Y293" s="4">
        <v>1</v>
      </c>
      <c r="Z293" s="4">
        <v>1</v>
      </c>
      <c r="AA293" s="14"/>
      <c r="AB293" s="4">
        <v>0.99999999999999978</v>
      </c>
      <c r="AC293" s="4">
        <v>1.0000000000000002</v>
      </c>
      <c r="AD293" s="14"/>
      <c r="AE293" s="4">
        <v>1</v>
      </c>
      <c r="AF293" s="4"/>
      <c r="AG293" s="4">
        <v>0.99979999999999969</v>
      </c>
      <c r="AH293" s="4">
        <v>1</v>
      </c>
      <c r="AI293" s="4"/>
      <c r="AJ293" s="4">
        <v>0.99999999999999989</v>
      </c>
      <c r="AK293" s="4">
        <v>1</v>
      </c>
      <c r="AL293" s="4">
        <v>0.99719999999999964</v>
      </c>
      <c r="AM293" s="4"/>
      <c r="AN293" s="4">
        <v>0.9975999999999996</v>
      </c>
      <c r="AO293" s="4"/>
      <c r="AP293" s="4"/>
      <c r="AQ293" s="4">
        <v>0.99759999999999949</v>
      </c>
      <c r="AR293" s="4"/>
      <c r="AS293" s="4">
        <v>0.99999999999999911</v>
      </c>
      <c r="AT293" s="4">
        <v>0.96219999999999994</v>
      </c>
      <c r="AU293" s="4">
        <v>0.99999999999999978</v>
      </c>
      <c r="AV293" s="4">
        <v>1</v>
      </c>
      <c r="AW293" s="4"/>
      <c r="AX293" s="4">
        <v>1.0000000000000002</v>
      </c>
      <c r="AY293" s="4">
        <v>1.0014000000000003</v>
      </c>
      <c r="AZ293" s="4"/>
      <c r="BA293" s="4">
        <v>0.9992000000000002</v>
      </c>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row>
    <row r="294" spans="2:192" x14ac:dyDescent="0.3">
      <c r="B294">
        <v>286.5</v>
      </c>
      <c r="C294" s="5">
        <v>0.42740000000000017</v>
      </c>
      <c r="D294" s="4">
        <v>0.74280000000000057</v>
      </c>
      <c r="E294" s="4">
        <v>1.0002000062960306</v>
      </c>
      <c r="F294" s="4">
        <v>1</v>
      </c>
      <c r="G294" s="4">
        <v>1.0000000000000002</v>
      </c>
      <c r="H294" s="4">
        <v>0.99980000000000036</v>
      </c>
      <c r="I294" s="4">
        <v>1.0024</v>
      </c>
      <c r="O294" s="4">
        <v>0.99979999999999991</v>
      </c>
      <c r="P294" s="4">
        <v>0.99999999999999978</v>
      </c>
      <c r="Q294" s="4">
        <v>0.99419999999999942</v>
      </c>
      <c r="S294" s="4">
        <v>0.99999999999999989</v>
      </c>
      <c r="T294" s="4">
        <v>0.99959999999999927</v>
      </c>
      <c r="U294" s="14"/>
      <c r="V294" s="4">
        <v>0.99999999999999967</v>
      </c>
      <c r="W294" s="4">
        <v>0.99999999999999967</v>
      </c>
      <c r="X294" s="14"/>
      <c r="Y294" s="4">
        <v>1</v>
      </c>
      <c r="Z294" s="4">
        <v>1</v>
      </c>
      <c r="AA294" s="14"/>
      <c r="AB294" s="4">
        <v>0.99999999999999978</v>
      </c>
      <c r="AC294" s="4">
        <v>1.0000000000000002</v>
      </c>
      <c r="AD294" s="14"/>
      <c r="AE294" s="4">
        <v>1</v>
      </c>
      <c r="AF294" s="4"/>
      <c r="AG294" s="4">
        <v>0.99979999999999969</v>
      </c>
      <c r="AH294" s="4">
        <v>1</v>
      </c>
      <c r="AI294" s="4"/>
      <c r="AJ294" s="4">
        <v>0.99999999999999989</v>
      </c>
      <c r="AK294" s="4">
        <v>1</v>
      </c>
      <c r="AL294" s="4">
        <v>0.99719999999999964</v>
      </c>
      <c r="AM294" s="4"/>
      <c r="AN294" s="4">
        <v>0.9975999999999996</v>
      </c>
      <c r="AO294" s="4"/>
      <c r="AP294" s="4"/>
      <c r="AQ294" s="4">
        <v>0.99759999999999949</v>
      </c>
      <c r="AR294" s="4"/>
      <c r="AS294" s="4">
        <v>0.99999999999999911</v>
      </c>
      <c r="AT294" s="4">
        <v>0.96339999999999992</v>
      </c>
      <c r="AU294" s="4">
        <v>0.99999999999999978</v>
      </c>
      <c r="AV294" s="4">
        <v>1</v>
      </c>
      <c r="AW294" s="4"/>
      <c r="AX294" s="4">
        <v>1.0000000000000002</v>
      </c>
      <c r="AY294" s="4">
        <v>1.0014000000000003</v>
      </c>
      <c r="AZ294" s="4"/>
      <c r="BA294" s="4">
        <v>0.9992000000000002</v>
      </c>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row>
    <row r="295" spans="2:192" x14ac:dyDescent="0.3">
      <c r="B295">
        <v>287.5</v>
      </c>
      <c r="C295" s="5">
        <v>0.43240000000000017</v>
      </c>
      <c r="D295" s="4">
        <v>0.7466000000000006</v>
      </c>
      <c r="E295" s="4">
        <v>1.0002000063222021</v>
      </c>
      <c r="F295" s="4">
        <v>1</v>
      </c>
      <c r="G295" s="4">
        <v>1.0000000000000002</v>
      </c>
      <c r="H295" s="4">
        <v>0.99980000000000036</v>
      </c>
      <c r="I295" s="4">
        <v>1.0024</v>
      </c>
      <c r="O295" s="4">
        <v>0.99979999999999991</v>
      </c>
      <c r="P295" s="4">
        <v>0.99999999999999978</v>
      </c>
      <c r="Q295" s="4">
        <v>0.99419999999999942</v>
      </c>
      <c r="S295" s="4">
        <v>0.99999999999999989</v>
      </c>
      <c r="T295" s="4">
        <v>0.99959999999999927</v>
      </c>
      <c r="U295" s="14"/>
      <c r="V295" s="4">
        <v>0.99999999999999967</v>
      </c>
      <c r="W295" s="4">
        <v>0.99999999999999967</v>
      </c>
      <c r="X295" s="14"/>
      <c r="Y295" s="4">
        <v>1</v>
      </c>
      <c r="Z295" s="4">
        <v>1</v>
      </c>
      <c r="AA295" s="14"/>
      <c r="AB295" s="4">
        <v>0.99999999999999978</v>
      </c>
      <c r="AC295" s="4">
        <v>1.0000000000000002</v>
      </c>
      <c r="AD295" s="14"/>
      <c r="AE295" s="4">
        <v>1</v>
      </c>
      <c r="AF295" s="4"/>
      <c r="AG295" s="4">
        <v>0.99979999999999969</v>
      </c>
      <c r="AH295" s="4">
        <v>1</v>
      </c>
      <c r="AI295" s="4"/>
      <c r="AJ295" s="4">
        <v>0.99999999999999989</v>
      </c>
      <c r="AK295" s="4">
        <v>1</v>
      </c>
      <c r="AL295" s="4">
        <v>0.99719999999999964</v>
      </c>
      <c r="AM295" s="4"/>
      <c r="AN295" s="4">
        <v>0.9975999999999996</v>
      </c>
      <c r="AO295" s="4"/>
      <c r="AP295" s="4"/>
      <c r="AQ295" s="4">
        <v>0.99759999999999949</v>
      </c>
      <c r="AR295" s="4"/>
      <c r="AS295" s="4">
        <v>0.99999999999999911</v>
      </c>
      <c r="AT295" s="4">
        <v>0.96399999999999997</v>
      </c>
      <c r="AU295" s="4">
        <v>0.99999999999999978</v>
      </c>
      <c r="AV295" s="4">
        <v>1</v>
      </c>
      <c r="AW295" s="4"/>
      <c r="AX295" s="4">
        <v>1.0000000000000002</v>
      </c>
      <c r="AY295" s="4">
        <v>1.0014000000000003</v>
      </c>
      <c r="AZ295" s="4"/>
      <c r="BA295" s="4">
        <v>0.9992000000000002</v>
      </c>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row>
    <row r="296" spans="2:192" x14ac:dyDescent="0.3">
      <c r="B296">
        <v>288.5</v>
      </c>
      <c r="C296" s="5">
        <v>0.43680000000000019</v>
      </c>
      <c r="D296" s="4">
        <v>0.75000000000000056</v>
      </c>
      <c r="E296" s="4">
        <v>1.0002000063483736</v>
      </c>
      <c r="F296" s="4">
        <v>1</v>
      </c>
      <c r="G296" s="4">
        <v>1.0000000000000002</v>
      </c>
      <c r="H296" s="4">
        <v>0.99980000000000036</v>
      </c>
      <c r="I296" s="4">
        <v>1.0024</v>
      </c>
      <c r="O296" s="4">
        <v>0.99979999999999991</v>
      </c>
      <c r="P296" s="4">
        <v>0.99999999999999978</v>
      </c>
      <c r="Q296" s="4">
        <v>0.99419999999999942</v>
      </c>
      <c r="S296" s="4">
        <v>0.99999999999999989</v>
      </c>
      <c r="T296" s="4">
        <v>0.99979999999999924</v>
      </c>
      <c r="U296" s="14"/>
      <c r="V296" s="4">
        <v>0.99999999999999967</v>
      </c>
      <c r="W296" s="4">
        <v>0.99999999999999967</v>
      </c>
      <c r="X296" s="14"/>
      <c r="Y296" s="4">
        <v>1</v>
      </c>
      <c r="Z296" s="4">
        <v>1</v>
      </c>
      <c r="AA296" s="14"/>
      <c r="AB296" s="4">
        <v>0.99999999999999978</v>
      </c>
      <c r="AC296" s="4">
        <v>1.0000000000000002</v>
      </c>
      <c r="AD296" s="14"/>
      <c r="AE296" s="4">
        <v>1</v>
      </c>
      <c r="AF296" s="4"/>
      <c r="AG296" s="4">
        <v>0.99979999999999969</v>
      </c>
      <c r="AH296" s="4">
        <v>1</v>
      </c>
      <c r="AI296" s="4"/>
      <c r="AJ296" s="4">
        <v>0.99999999999999989</v>
      </c>
      <c r="AK296" s="4">
        <v>1</v>
      </c>
      <c r="AL296" s="4">
        <v>0.99719999999999964</v>
      </c>
      <c r="AM296" s="4"/>
      <c r="AN296" s="4">
        <v>0.9975999999999996</v>
      </c>
      <c r="AO296" s="4"/>
      <c r="AP296" s="4"/>
      <c r="AQ296" s="4">
        <v>0.99759999999999949</v>
      </c>
      <c r="AR296" s="4"/>
      <c r="AS296" s="4">
        <v>0.99999999999999911</v>
      </c>
      <c r="AT296" s="4">
        <v>0.96539999999999992</v>
      </c>
      <c r="AU296" s="4">
        <v>0.99999999999999978</v>
      </c>
      <c r="AV296" s="4">
        <v>1</v>
      </c>
      <c r="AW296" s="4"/>
      <c r="AX296" s="4">
        <v>1.0000000000000002</v>
      </c>
      <c r="AY296" s="4">
        <v>1.0014000000000003</v>
      </c>
      <c r="AZ296" s="4"/>
      <c r="BA296" s="4">
        <v>0.9992000000000002</v>
      </c>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row>
    <row r="297" spans="2:192" x14ac:dyDescent="0.3">
      <c r="B297">
        <v>289.5</v>
      </c>
      <c r="C297" s="5">
        <v>0.44200000000000017</v>
      </c>
      <c r="D297" s="4">
        <v>0.75400000000000056</v>
      </c>
      <c r="E297" s="4">
        <v>1.0002000063745451</v>
      </c>
      <c r="F297" s="4">
        <v>1</v>
      </c>
      <c r="G297" s="4">
        <v>1.0000000000000002</v>
      </c>
      <c r="H297" s="4">
        <v>0.99980000000000036</v>
      </c>
      <c r="I297" s="4">
        <v>1.0024</v>
      </c>
      <c r="O297" s="4">
        <v>0.99979999999999991</v>
      </c>
      <c r="P297" s="4">
        <v>0.99999999999999978</v>
      </c>
      <c r="Q297" s="4">
        <v>0.99419999999999942</v>
      </c>
      <c r="S297" s="4">
        <v>0.99999999999999989</v>
      </c>
      <c r="T297" s="4">
        <v>0.99979999999999924</v>
      </c>
      <c r="U297" s="14"/>
      <c r="V297" s="4">
        <v>0.99999999999999967</v>
      </c>
      <c r="W297" s="4">
        <v>0.99999999999999967</v>
      </c>
      <c r="X297" s="14"/>
      <c r="Y297" s="4">
        <v>1</v>
      </c>
      <c r="Z297" s="4">
        <v>1</v>
      </c>
      <c r="AA297" s="14"/>
      <c r="AB297" s="4">
        <v>0.99999999999999978</v>
      </c>
      <c r="AC297" s="4">
        <v>1.0000000000000002</v>
      </c>
      <c r="AD297" s="14"/>
      <c r="AE297" s="4">
        <v>1</v>
      </c>
      <c r="AF297" s="4"/>
      <c r="AG297" s="4">
        <v>0.99979999999999969</v>
      </c>
      <c r="AH297" s="4">
        <v>1</v>
      </c>
      <c r="AI297" s="4"/>
      <c r="AJ297" s="4">
        <v>0.99999999999999989</v>
      </c>
      <c r="AK297" s="4">
        <v>1</v>
      </c>
      <c r="AL297" s="4">
        <v>0.99719999999999964</v>
      </c>
      <c r="AM297" s="4"/>
      <c r="AN297" s="4">
        <v>0.9975999999999996</v>
      </c>
      <c r="AO297" s="4"/>
      <c r="AP297" s="4"/>
      <c r="AQ297" s="4">
        <v>0.99759999999999949</v>
      </c>
      <c r="AR297" s="4"/>
      <c r="AS297" s="4">
        <v>0.99999999999999911</v>
      </c>
      <c r="AT297" s="4">
        <v>0.9665999999999999</v>
      </c>
      <c r="AU297" s="4">
        <v>0.99999999999999978</v>
      </c>
      <c r="AV297" s="4">
        <v>1</v>
      </c>
      <c r="AW297" s="4"/>
      <c r="AX297" s="4">
        <v>1.0000000000000002</v>
      </c>
      <c r="AY297" s="4">
        <v>1.0014000000000003</v>
      </c>
      <c r="AZ297" s="4"/>
      <c r="BA297" s="4">
        <v>0.9992000000000002</v>
      </c>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row>
    <row r="298" spans="2:192" x14ac:dyDescent="0.3">
      <c r="B298">
        <v>290.5</v>
      </c>
      <c r="C298" s="5">
        <v>0.44800000000000018</v>
      </c>
      <c r="D298" s="4">
        <v>0.75820000000000054</v>
      </c>
      <c r="E298" s="4">
        <v>1.0002000064007166</v>
      </c>
      <c r="F298" s="4">
        <v>1</v>
      </c>
      <c r="G298" s="4">
        <v>1.0000000000000002</v>
      </c>
      <c r="H298" s="4">
        <v>0.99980000000000036</v>
      </c>
      <c r="I298" s="4">
        <v>1.0024</v>
      </c>
      <c r="O298" s="4">
        <v>0.99979999999999991</v>
      </c>
      <c r="P298" s="4">
        <v>0.99999999999999978</v>
      </c>
      <c r="Q298" s="4">
        <v>0.99419999999999942</v>
      </c>
      <c r="S298" s="4">
        <v>0.99999999999999989</v>
      </c>
      <c r="T298" s="4">
        <v>0.99979999999999924</v>
      </c>
      <c r="U298" s="14"/>
      <c r="V298" s="4">
        <v>0.99999999999999967</v>
      </c>
      <c r="W298" s="4">
        <v>0.99999999999999967</v>
      </c>
      <c r="X298" s="14"/>
      <c r="Y298" s="4">
        <v>1</v>
      </c>
      <c r="Z298" s="4">
        <v>1</v>
      </c>
      <c r="AA298" s="14"/>
      <c r="AB298" s="4">
        <v>0.99999999999999978</v>
      </c>
      <c r="AC298" s="4">
        <v>1.0000000000000002</v>
      </c>
      <c r="AD298" s="14"/>
      <c r="AE298" s="4">
        <v>1</v>
      </c>
      <c r="AF298" s="4"/>
      <c r="AG298" s="4">
        <v>0.99979999999999969</v>
      </c>
      <c r="AH298" s="4">
        <v>1</v>
      </c>
      <c r="AI298" s="4"/>
      <c r="AJ298" s="4">
        <v>0.99999999999999989</v>
      </c>
      <c r="AK298" s="4">
        <v>1</v>
      </c>
      <c r="AL298" s="4">
        <v>0.99719999999999964</v>
      </c>
      <c r="AM298" s="4"/>
      <c r="AN298" s="4">
        <v>0.9975999999999996</v>
      </c>
      <c r="AO298" s="4"/>
      <c r="AP298" s="4"/>
      <c r="AQ298" s="4">
        <v>0.99759999999999949</v>
      </c>
      <c r="AR298" s="4"/>
      <c r="AS298" s="4">
        <v>0.99999999999999911</v>
      </c>
      <c r="AT298" s="4">
        <v>0.96699999999999986</v>
      </c>
      <c r="AU298" s="4">
        <v>0.99999999999999978</v>
      </c>
      <c r="AV298" s="4">
        <v>1</v>
      </c>
      <c r="AW298" s="4"/>
      <c r="AX298" s="4">
        <v>1.0000000000000002</v>
      </c>
      <c r="AY298" s="4">
        <v>1.0014000000000003</v>
      </c>
      <c r="AZ298" s="4"/>
      <c r="BA298" s="4">
        <v>0.9992000000000002</v>
      </c>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row>
    <row r="299" spans="2:192" x14ac:dyDescent="0.3">
      <c r="B299">
        <v>291.5</v>
      </c>
      <c r="C299" s="5">
        <v>0.45300000000000018</v>
      </c>
      <c r="D299" s="4">
        <v>0.76000000000000056</v>
      </c>
      <c r="E299" s="4">
        <v>1.0002000064268881</v>
      </c>
      <c r="F299" s="4">
        <v>1</v>
      </c>
      <c r="G299" s="4">
        <v>1.0000000000000002</v>
      </c>
      <c r="H299" s="4">
        <v>0.99980000000000036</v>
      </c>
      <c r="I299" s="4">
        <v>1.0024</v>
      </c>
      <c r="O299" s="4">
        <v>0.99979999999999991</v>
      </c>
      <c r="P299" s="4">
        <v>0.99999999999999978</v>
      </c>
      <c r="Q299" s="4">
        <v>0.99419999999999942</v>
      </c>
      <c r="S299" s="4">
        <v>0.99999999999999989</v>
      </c>
      <c r="T299" s="4">
        <v>0.99979999999999924</v>
      </c>
      <c r="U299" s="14"/>
      <c r="V299" s="4">
        <v>0.99999999999999967</v>
      </c>
      <c r="W299" s="4">
        <v>0.99999999999999967</v>
      </c>
      <c r="X299" s="14"/>
      <c r="Y299" s="4">
        <v>1</v>
      </c>
      <c r="Z299" s="4">
        <v>1</v>
      </c>
      <c r="AA299" s="14"/>
      <c r="AB299" s="4">
        <v>0.99999999999999978</v>
      </c>
      <c r="AC299" s="4">
        <v>1.0000000000000002</v>
      </c>
      <c r="AD299" s="14"/>
      <c r="AE299" s="4">
        <v>1</v>
      </c>
      <c r="AF299" s="4"/>
      <c r="AG299" s="4">
        <v>0.99979999999999969</v>
      </c>
      <c r="AH299" s="4">
        <v>1</v>
      </c>
      <c r="AI299" s="4"/>
      <c r="AJ299" s="4">
        <v>0.99999999999999989</v>
      </c>
      <c r="AK299" s="4">
        <v>1</v>
      </c>
      <c r="AL299" s="4">
        <v>0.99719999999999964</v>
      </c>
      <c r="AM299" s="4"/>
      <c r="AN299" s="4">
        <v>0.9975999999999996</v>
      </c>
      <c r="AO299" s="4"/>
      <c r="AP299" s="4"/>
      <c r="AQ299" s="4">
        <v>0.99759999999999949</v>
      </c>
      <c r="AR299" s="4"/>
      <c r="AS299" s="4">
        <v>0.99999999999999911</v>
      </c>
      <c r="AT299" s="4">
        <v>0.9675999999999999</v>
      </c>
      <c r="AU299" s="4">
        <v>0.99999999999999978</v>
      </c>
      <c r="AV299" s="4">
        <v>1</v>
      </c>
      <c r="AW299" s="4"/>
      <c r="AX299" s="4">
        <v>1.0000000000000002</v>
      </c>
      <c r="AY299" s="4">
        <v>1.0014000000000003</v>
      </c>
      <c r="AZ299" s="4"/>
      <c r="BA299" s="4">
        <v>0.9992000000000002</v>
      </c>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row>
    <row r="300" spans="2:192" x14ac:dyDescent="0.3">
      <c r="B300">
        <v>292.5</v>
      </c>
      <c r="C300" s="5">
        <v>0.45640000000000019</v>
      </c>
      <c r="D300" s="4">
        <v>0.76280000000000059</v>
      </c>
      <c r="E300" s="4">
        <v>1.0002000064530596</v>
      </c>
      <c r="F300" s="4">
        <v>1</v>
      </c>
      <c r="G300" s="4">
        <v>1.0000000000000002</v>
      </c>
      <c r="H300" s="4">
        <v>0.99980000000000036</v>
      </c>
      <c r="I300" s="4">
        <v>1.0024</v>
      </c>
      <c r="O300" s="4">
        <v>0.99979999999999991</v>
      </c>
      <c r="P300" s="4">
        <v>0.99999999999999978</v>
      </c>
      <c r="Q300" s="4">
        <v>0.99419999999999942</v>
      </c>
      <c r="S300" s="4">
        <v>0.99999999999999989</v>
      </c>
      <c r="T300" s="4">
        <v>0.99979999999999924</v>
      </c>
      <c r="U300" s="14"/>
      <c r="V300" s="4">
        <v>0.99999999999999967</v>
      </c>
      <c r="W300" s="4">
        <v>0.99999999999999967</v>
      </c>
      <c r="X300" s="14"/>
      <c r="Y300" s="4">
        <v>1</v>
      </c>
      <c r="Z300" s="4">
        <v>1</v>
      </c>
      <c r="AA300" s="14"/>
      <c r="AB300" s="4">
        <v>0.99999999999999978</v>
      </c>
      <c r="AC300" s="4">
        <v>1.0000000000000002</v>
      </c>
      <c r="AD300" s="14"/>
      <c r="AE300" s="4">
        <v>1</v>
      </c>
      <c r="AF300" s="4"/>
      <c r="AG300" s="4">
        <v>0.99979999999999969</v>
      </c>
      <c r="AH300" s="4">
        <v>1</v>
      </c>
      <c r="AI300" s="4"/>
      <c r="AJ300" s="4">
        <v>0.99999999999999989</v>
      </c>
      <c r="AK300" s="4">
        <v>1</v>
      </c>
      <c r="AL300" s="4">
        <v>0.99719999999999964</v>
      </c>
      <c r="AM300" s="4"/>
      <c r="AN300" s="4">
        <v>0.9975999999999996</v>
      </c>
      <c r="AO300" s="4"/>
      <c r="AP300" s="4"/>
      <c r="AQ300" s="4">
        <v>0.99759999999999949</v>
      </c>
      <c r="AR300" s="4"/>
      <c r="AS300" s="4">
        <v>0.99999999999999911</v>
      </c>
      <c r="AT300" s="4">
        <v>0.96839999999999993</v>
      </c>
      <c r="AU300" s="4">
        <v>0.99999999999999978</v>
      </c>
      <c r="AV300" s="4">
        <v>1</v>
      </c>
      <c r="AW300" s="4"/>
      <c r="AX300" s="4">
        <v>1.0000000000000002</v>
      </c>
      <c r="AY300" s="4">
        <v>1.0014000000000003</v>
      </c>
      <c r="AZ300" s="4"/>
      <c r="BA300" s="4">
        <v>0.9992000000000002</v>
      </c>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row>
    <row r="301" spans="2:192" x14ac:dyDescent="0.3">
      <c r="B301">
        <v>293.5</v>
      </c>
      <c r="C301" s="5">
        <v>0.46280000000000021</v>
      </c>
      <c r="D301" s="4">
        <v>0.76820000000000055</v>
      </c>
      <c r="E301" s="4">
        <v>1.0002000064792311</v>
      </c>
      <c r="F301" s="4">
        <v>1</v>
      </c>
      <c r="G301" s="4">
        <v>1.0000000000000002</v>
      </c>
      <c r="H301" s="4">
        <v>0.99980000000000036</v>
      </c>
      <c r="I301" s="4">
        <v>1.0024</v>
      </c>
      <c r="O301" s="4">
        <v>0.99979999999999991</v>
      </c>
      <c r="P301" s="4">
        <v>0.99999999999999978</v>
      </c>
      <c r="Q301" s="4">
        <v>0.99419999999999942</v>
      </c>
      <c r="S301" s="4">
        <v>0.99999999999999989</v>
      </c>
      <c r="T301" s="4">
        <v>0.99979999999999924</v>
      </c>
      <c r="U301" s="14"/>
      <c r="V301" s="4">
        <v>0.99999999999999967</v>
      </c>
      <c r="W301" s="4">
        <v>0.99999999999999967</v>
      </c>
      <c r="X301" s="14"/>
      <c r="Y301" s="4">
        <v>1</v>
      </c>
      <c r="Z301" s="4">
        <v>1</v>
      </c>
      <c r="AA301" s="14"/>
      <c r="AB301" s="4">
        <v>0.99999999999999978</v>
      </c>
      <c r="AC301" s="4">
        <v>1.0000000000000002</v>
      </c>
      <c r="AD301" s="14"/>
      <c r="AE301" s="4">
        <v>1</v>
      </c>
      <c r="AF301" s="4"/>
      <c r="AG301" s="4">
        <v>0.99979999999999969</v>
      </c>
      <c r="AH301" s="4">
        <v>1</v>
      </c>
      <c r="AI301" s="4"/>
      <c r="AJ301" s="4">
        <v>0.99999999999999989</v>
      </c>
      <c r="AK301" s="4">
        <v>1</v>
      </c>
      <c r="AL301" s="4">
        <v>0.99719999999999964</v>
      </c>
      <c r="AM301" s="4"/>
      <c r="AN301" s="4">
        <v>0.9975999999999996</v>
      </c>
      <c r="AO301" s="4"/>
      <c r="AP301" s="4"/>
      <c r="AQ301" s="4">
        <v>0.99759999999999949</v>
      </c>
      <c r="AR301" s="4"/>
      <c r="AS301" s="4">
        <v>0.99999999999999911</v>
      </c>
      <c r="AT301" s="4">
        <v>0.96859999999999991</v>
      </c>
      <c r="AU301" s="4">
        <v>0.99999999999999978</v>
      </c>
      <c r="AV301" s="4">
        <v>1</v>
      </c>
      <c r="AW301" s="4"/>
      <c r="AX301" s="4">
        <v>1.0000000000000002</v>
      </c>
      <c r="AY301" s="4">
        <v>1.0014000000000003</v>
      </c>
      <c r="AZ301" s="4"/>
      <c r="BA301" s="4">
        <v>0.9992000000000002</v>
      </c>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row>
    <row r="302" spans="2:192" x14ac:dyDescent="0.3">
      <c r="B302">
        <v>294.5</v>
      </c>
      <c r="C302" s="5">
        <v>0.46760000000000024</v>
      </c>
      <c r="D302" s="4">
        <v>0.77200000000000057</v>
      </c>
      <c r="E302" s="4">
        <v>1.0002000065054026</v>
      </c>
      <c r="F302" s="4">
        <v>1</v>
      </c>
      <c r="G302" s="4">
        <v>1.0000000000000002</v>
      </c>
      <c r="H302" s="4">
        <v>0.99980000000000036</v>
      </c>
      <c r="I302" s="4">
        <v>1.0024</v>
      </c>
      <c r="O302" s="4">
        <v>0.99979999999999991</v>
      </c>
      <c r="P302" s="4">
        <v>0.99999999999999978</v>
      </c>
      <c r="Q302" s="4">
        <v>0.99419999999999942</v>
      </c>
      <c r="S302" s="4">
        <v>0.99999999999999989</v>
      </c>
      <c r="T302" s="4">
        <v>0.99979999999999924</v>
      </c>
      <c r="U302" s="14"/>
      <c r="V302" s="4">
        <v>0.99999999999999967</v>
      </c>
      <c r="W302" s="4">
        <v>0.99999999999999967</v>
      </c>
      <c r="X302" s="14"/>
      <c r="Y302" s="4">
        <v>1</v>
      </c>
      <c r="Z302" s="4">
        <v>1</v>
      </c>
      <c r="AA302" s="14"/>
      <c r="AB302" s="4">
        <v>0.99999999999999978</v>
      </c>
      <c r="AC302" s="4">
        <v>1.0000000000000002</v>
      </c>
      <c r="AD302" s="14"/>
      <c r="AE302" s="4">
        <v>1</v>
      </c>
      <c r="AF302" s="4"/>
      <c r="AG302" s="4">
        <v>0.99979999999999969</v>
      </c>
      <c r="AH302" s="4">
        <v>1</v>
      </c>
      <c r="AI302" s="4"/>
      <c r="AJ302" s="4">
        <v>0.99999999999999989</v>
      </c>
      <c r="AK302" s="4">
        <v>1</v>
      </c>
      <c r="AL302" s="4">
        <v>0.99719999999999964</v>
      </c>
      <c r="AM302" s="4"/>
      <c r="AN302" s="4">
        <v>0.9975999999999996</v>
      </c>
      <c r="AO302" s="4"/>
      <c r="AP302" s="4"/>
      <c r="AQ302" s="4">
        <v>0.99759999999999949</v>
      </c>
      <c r="AR302" s="4"/>
      <c r="AS302" s="4">
        <v>0.99999999999999911</v>
      </c>
      <c r="AT302" s="4">
        <v>0.96999999999999986</v>
      </c>
      <c r="AU302" s="4">
        <v>0.99999999999999978</v>
      </c>
      <c r="AV302" s="4">
        <v>1</v>
      </c>
      <c r="AW302" s="4"/>
      <c r="AX302" s="4">
        <v>1.0000000000000002</v>
      </c>
      <c r="AY302" s="4">
        <v>1.0014000000000003</v>
      </c>
      <c r="AZ302" s="4"/>
      <c r="BA302" s="4">
        <v>0.9992000000000002</v>
      </c>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row>
    <row r="303" spans="2:192" x14ac:dyDescent="0.3">
      <c r="B303">
        <v>295.5</v>
      </c>
      <c r="C303" s="5">
        <v>0.47020000000000023</v>
      </c>
      <c r="D303" s="4">
        <v>0.7768000000000006</v>
      </c>
      <c r="E303" s="4">
        <v>1.0002000065315741</v>
      </c>
      <c r="F303" s="4">
        <v>1</v>
      </c>
      <c r="G303" s="4">
        <v>1.0000000000000002</v>
      </c>
      <c r="H303" s="4">
        <v>0.99980000000000036</v>
      </c>
      <c r="I303" s="4">
        <v>1.0024</v>
      </c>
      <c r="O303" s="4">
        <v>0.99979999999999991</v>
      </c>
      <c r="P303" s="4">
        <v>0.99999999999999978</v>
      </c>
      <c r="Q303" s="4">
        <v>0.99419999999999942</v>
      </c>
      <c r="S303" s="4">
        <v>0.99999999999999989</v>
      </c>
      <c r="T303" s="4">
        <v>0.99979999999999924</v>
      </c>
      <c r="U303" s="14"/>
      <c r="V303" s="4">
        <v>0.99999999999999967</v>
      </c>
      <c r="W303" s="4">
        <v>0.99999999999999967</v>
      </c>
      <c r="X303" s="14"/>
      <c r="Y303" s="4">
        <v>1</v>
      </c>
      <c r="Z303" s="4">
        <v>1</v>
      </c>
      <c r="AA303" s="14"/>
      <c r="AB303" s="4">
        <v>0.99999999999999978</v>
      </c>
      <c r="AC303" s="4">
        <v>1.0000000000000002</v>
      </c>
      <c r="AD303" s="14"/>
      <c r="AE303" s="4">
        <v>1</v>
      </c>
      <c r="AF303" s="4"/>
      <c r="AG303" s="4">
        <v>0.99979999999999969</v>
      </c>
      <c r="AH303" s="4">
        <v>1</v>
      </c>
      <c r="AI303" s="4"/>
      <c r="AJ303" s="4">
        <v>0.99999999999999989</v>
      </c>
      <c r="AK303" s="4">
        <v>1</v>
      </c>
      <c r="AL303" s="4">
        <v>0.99719999999999964</v>
      </c>
      <c r="AM303" s="4"/>
      <c r="AN303" s="4">
        <v>0.9975999999999996</v>
      </c>
      <c r="AO303" s="4"/>
      <c r="AP303" s="4"/>
      <c r="AQ303" s="4">
        <v>0.99759999999999949</v>
      </c>
      <c r="AR303" s="4"/>
      <c r="AS303" s="4">
        <v>0.99999999999999911</v>
      </c>
      <c r="AT303" s="4">
        <v>0.97119999999999984</v>
      </c>
      <c r="AU303" s="4">
        <v>0.99999999999999978</v>
      </c>
      <c r="AV303" s="4">
        <v>1</v>
      </c>
      <c r="AW303" s="4"/>
      <c r="AX303" s="4">
        <v>1.0000000000000002</v>
      </c>
      <c r="AY303" s="4">
        <v>1.0014000000000003</v>
      </c>
      <c r="AZ303" s="4"/>
      <c r="BA303" s="4">
        <v>0.9992000000000002</v>
      </c>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row>
    <row r="304" spans="2:192" x14ac:dyDescent="0.3">
      <c r="B304">
        <v>296.5</v>
      </c>
      <c r="C304" s="5">
        <v>0.47500000000000026</v>
      </c>
      <c r="D304" s="4">
        <v>0.77920000000000056</v>
      </c>
      <c r="E304" s="4">
        <v>1.0002000065577457</v>
      </c>
      <c r="F304" s="4">
        <v>1</v>
      </c>
      <c r="G304" s="4">
        <v>1.0000000000000002</v>
      </c>
      <c r="H304" s="4">
        <v>0.99980000000000036</v>
      </c>
      <c r="I304" s="4">
        <v>1.0024</v>
      </c>
      <c r="O304" s="4">
        <v>0.99979999999999991</v>
      </c>
      <c r="P304" s="4">
        <v>0.99999999999999978</v>
      </c>
      <c r="Q304" s="4">
        <v>0.99419999999999942</v>
      </c>
      <c r="S304" s="4">
        <v>0.99999999999999989</v>
      </c>
      <c r="T304" s="4">
        <v>0.99979999999999924</v>
      </c>
      <c r="U304" s="14"/>
      <c r="V304" s="4">
        <v>0.99999999999999967</v>
      </c>
      <c r="W304" s="4">
        <v>0.99999999999999967</v>
      </c>
      <c r="X304" s="14"/>
      <c r="Y304" s="4">
        <v>1</v>
      </c>
      <c r="Z304" s="4">
        <v>1</v>
      </c>
      <c r="AA304" s="14"/>
      <c r="AB304" s="4">
        <v>0.99999999999999978</v>
      </c>
      <c r="AC304" s="4">
        <v>1.0000000000000002</v>
      </c>
      <c r="AD304" s="14"/>
      <c r="AE304" s="4">
        <v>1</v>
      </c>
      <c r="AF304" s="4"/>
      <c r="AG304" s="4">
        <v>0.99979999999999969</v>
      </c>
      <c r="AH304" s="4">
        <v>1</v>
      </c>
      <c r="AI304" s="4"/>
      <c r="AJ304" s="4">
        <v>0.99999999999999989</v>
      </c>
      <c r="AK304" s="4">
        <v>1</v>
      </c>
      <c r="AL304" s="4">
        <v>0.99719999999999964</v>
      </c>
      <c r="AM304" s="4"/>
      <c r="AN304" s="4">
        <v>0.9975999999999996</v>
      </c>
      <c r="AO304" s="4"/>
      <c r="AP304" s="4"/>
      <c r="AQ304" s="4">
        <v>0.99759999999999949</v>
      </c>
      <c r="AR304" s="4"/>
      <c r="AS304" s="4">
        <v>0.99999999999999911</v>
      </c>
      <c r="AT304" s="4">
        <v>0.97139999999999982</v>
      </c>
      <c r="AU304" s="4">
        <v>0.99999999999999978</v>
      </c>
      <c r="AV304" s="4">
        <v>1</v>
      </c>
      <c r="AW304" s="4"/>
      <c r="AX304" s="4">
        <v>1.0000000000000002</v>
      </c>
      <c r="AY304" s="4">
        <v>1.0014000000000003</v>
      </c>
      <c r="AZ304" s="4"/>
      <c r="BA304" s="4">
        <v>0.9992000000000002</v>
      </c>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row>
    <row r="305" spans="2:192" x14ac:dyDescent="0.3">
      <c r="B305">
        <v>297.5</v>
      </c>
      <c r="C305" s="5">
        <v>0.47920000000000024</v>
      </c>
      <c r="D305" s="4">
        <v>0.78200000000000058</v>
      </c>
      <c r="E305" s="4">
        <v>1.0002000065839172</v>
      </c>
      <c r="F305" s="4">
        <v>1</v>
      </c>
      <c r="G305" s="4">
        <v>1.0000000000000002</v>
      </c>
      <c r="H305" s="4">
        <v>0.99980000000000036</v>
      </c>
      <c r="I305" s="4">
        <v>1.0024</v>
      </c>
      <c r="O305" s="4">
        <v>0.99979999999999991</v>
      </c>
      <c r="P305" s="4">
        <v>0.99999999999999978</v>
      </c>
      <c r="Q305" s="4">
        <v>0.99419999999999942</v>
      </c>
      <c r="S305" s="4">
        <v>0.99999999999999989</v>
      </c>
      <c r="T305" s="4">
        <v>0.99979999999999924</v>
      </c>
      <c r="U305" s="14"/>
      <c r="V305" s="4">
        <v>0.99999999999999967</v>
      </c>
      <c r="W305" s="4">
        <v>0.99999999999999967</v>
      </c>
      <c r="X305" s="14"/>
      <c r="Y305" s="4">
        <v>1</v>
      </c>
      <c r="Z305" s="4">
        <v>1</v>
      </c>
      <c r="AA305" s="14"/>
      <c r="AB305" s="4">
        <v>0.99999999999999978</v>
      </c>
      <c r="AC305" s="4">
        <v>1.0000000000000002</v>
      </c>
      <c r="AD305" s="14"/>
      <c r="AE305" s="4">
        <v>1</v>
      </c>
      <c r="AF305" s="4"/>
      <c r="AG305" s="4">
        <v>0.99979999999999969</v>
      </c>
      <c r="AH305" s="4">
        <v>1</v>
      </c>
      <c r="AI305" s="4"/>
      <c r="AJ305" s="4">
        <v>0.99999999999999989</v>
      </c>
      <c r="AK305" s="4">
        <v>1</v>
      </c>
      <c r="AL305" s="4">
        <v>0.99719999999999964</v>
      </c>
      <c r="AM305" s="4"/>
      <c r="AN305" s="4">
        <v>0.9975999999999996</v>
      </c>
      <c r="AO305" s="4"/>
      <c r="AP305" s="4"/>
      <c r="AQ305" s="4">
        <v>0.99759999999999949</v>
      </c>
      <c r="AR305" s="4"/>
      <c r="AS305" s="4">
        <v>0.99999999999999911</v>
      </c>
      <c r="AT305" s="4">
        <v>0.97199999999999986</v>
      </c>
      <c r="AU305" s="4">
        <v>0.99999999999999978</v>
      </c>
      <c r="AV305" s="4">
        <v>1</v>
      </c>
      <c r="AW305" s="4"/>
      <c r="AX305" s="4">
        <v>1.0000000000000002</v>
      </c>
      <c r="AY305" s="4">
        <v>1.0014000000000003</v>
      </c>
      <c r="AZ305" s="4"/>
      <c r="BA305" s="4">
        <v>0.9992000000000002</v>
      </c>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row>
    <row r="306" spans="2:192" x14ac:dyDescent="0.3">
      <c r="B306">
        <v>298.5</v>
      </c>
      <c r="C306" s="5">
        <v>0.48380000000000023</v>
      </c>
      <c r="D306" s="4">
        <v>0.78540000000000054</v>
      </c>
      <c r="E306" s="4">
        <v>1.0002000066100887</v>
      </c>
      <c r="F306" s="4">
        <v>1</v>
      </c>
      <c r="G306" s="4">
        <v>1.0000000000000002</v>
      </c>
      <c r="H306" s="4">
        <v>0.99980000000000036</v>
      </c>
      <c r="I306" s="4">
        <v>1.0024</v>
      </c>
      <c r="O306" s="4">
        <v>0.99979999999999991</v>
      </c>
      <c r="P306" s="4">
        <v>0.99999999999999978</v>
      </c>
      <c r="Q306" s="4">
        <v>0.99419999999999942</v>
      </c>
      <c r="S306" s="4">
        <v>0.99999999999999989</v>
      </c>
      <c r="T306" s="4">
        <v>0.99999999999999922</v>
      </c>
      <c r="U306" s="14"/>
      <c r="V306" s="4">
        <v>0.99999999999999967</v>
      </c>
      <c r="W306" s="4">
        <v>0.99999999999999967</v>
      </c>
      <c r="X306" s="14"/>
      <c r="Y306" s="4">
        <v>1</v>
      </c>
      <c r="Z306" s="4">
        <v>1</v>
      </c>
      <c r="AA306" s="14"/>
      <c r="AB306" s="4">
        <v>0.99999999999999978</v>
      </c>
      <c r="AC306" s="4">
        <v>1.0000000000000002</v>
      </c>
      <c r="AD306" s="14"/>
      <c r="AE306" s="4">
        <v>1</v>
      </c>
      <c r="AF306" s="4"/>
      <c r="AG306" s="4">
        <v>0.99979999999999969</v>
      </c>
      <c r="AH306" s="4">
        <v>1</v>
      </c>
      <c r="AI306" s="4"/>
      <c r="AJ306" s="4">
        <v>0.99999999999999989</v>
      </c>
      <c r="AK306" s="4">
        <v>1</v>
      </c>
      <c r="AL306" s="4">
        <v>0.99719999999999964</v>
      </c>
      <c r="AM306" s="4"/>
      <c r="AN306" s="4">
        <v>0.9975999999999996</v>
      </c>
      <c r="AO306" s="4"/>
      <c r="AP306" s="4"/>
      <c r="AQ306" s="4">
        <v>0.99759999999999949</v>
      </c>
      <c r="AR306" s="4"/>
      <c r="AS306" s="4">
        <v>0.99999999999999911</v>
      </c>
      <c r="AT306" s="4">
        <v>0.97239999999999982</v>
      </c>
      <c r="AU306" s="4">
        <v>0.99999999999999978</v>
      </c>
      <c r="AV306" s="4">
        <v>1</v>
      </c>
      <c r="AW306" s="4"/>
      <c r="AX306" s="4">
        <v>1.0000000000000002</v>
      </c>
      <c r="AY306" s="4">
        <v>1.0014000000000003</v>
      </c>
      <c r="AZ306" s="4"/>
      <c r="BA306" s="4">
        <v>0.9992000000000002</v>
      </c>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row>
    <row r="307" spans="2:192" x14ac:dyDescent="0.3">
      <c r="B307">
        <v>299.5</v>
      </c>
      <c r="C307" s="5">
        <v>0.48620000000000024</v>
      </c>
      <c r="D307" s="4">
        <v>0.78740000000000054</v>
      </c>
      <c r="E307" s="4">
        <v>1.0002000066362602</v>
      </c>
      <c r="F307" s="4">
        <v>1</v>
      </c>
      <c r="G307" s="4">
        <v>1.0000000000000002</v>
      </c>
      <c r="H307" s="4">
        <v>0.99980000000000036</v>
      </c>
      <c r="I307" s="4">
        <v>1.0024</v>
      </c>
      <c r="O307" s="4">
        <v>0.99979999999999991</v>
      </c>
      <c r="P307" s="4">
        <v>0.99999999999999978</v>
      </c>
      <c r="Q307" s="4">
        <v>0.99419999999999942</v>
      </c>
      <c r="S307" s="4">
        <v>0.99999999999999989</v>
      </c>
      <c r="T307" s="4">
        <v>0.99999999999999922</v>
      </c>
      <c r="U307" s="14"/>
      <c r="V307" s="4">
        <v>0.99999999999999967</v>
      </c>
      <c r="W307" s="4">
        <v>0.99999999999999967</v>
      </c>
      <c r="X307" s="14"/>
      <c r="Y307" s="4">
        <v>1</v>
      </c>
      <c r="Z307" s="4">
        <v>1</v>
      </c>
      <c r="AA307" s="14"/>
      <c r="AB307" s="4">
        <v>0.99999999999999978</v>
      </c>
      <c r="AC307" s="4">
        <v>1.0000000000000002</v>
      </c>
      <c r="AD307" s="14"/>
      <c r="AE307" s="4">
        <v>1</v>
      </c>
      <c r="AF307" s="4"/>
      <c r="AG307" s="4">
        <v>0.99979999999999969</v>
      </c>
      <c r="AH307" s="4">
        <v>1</v>
      </c>
      <c r="AI307" s="4"/>
      <c r="AJ307" s="4">
        <v>0.99999999999999989</v>
      </c>
      <c r="AK307" s="4">
        <v>1</v>
      </c>
      <c r="AL307" s="4">
        <v>0.99719999999999964</v>
      </c>
      <c r="AM307" s="4"/>
      <c r="AN307" s="4">
        <v>0.9975999999999996</v>
      </c>
      <c r="AO307" s="4"/>
      <c r="AP307" s="4"/>
      <c r="AQ307" s="4">
        <v>0.99759999999999949</v>
      </c>
      <c r="AR307" s="4"/>
      <c r="AS307" s="4">
        <v>0.99999999999999911</v>
      </c>
      <c r="AT307" s="4">
        <v>0.97279999999999978</v>
      </c>
      <c r="AU307" s="4">
        <v>0.99999999999999978</v>
      </c>
      <c r="AV307" s="4">
        <v>1</v>
      </c>
      <c r="AW307" s="4"/>
      <c r="AX307" s="4">
        <v>1.0000000000000002</v>
      </c>
      <c r="AY307" s="4">
        <v>1.0014000000000003</v>
      </c>
      <c r="AZ307" s="4"/>
      <c r="BA307" s="4">
        <v>0.9992000000000002</v>
      </c>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row>
    <row r="308" spans="2:192" x14ac:dyDescent="0.3">
      <c r="B308">
        <v>300.5</v>
      </c>
      <c r="C308" s="5">
        <v>0.49100000000000027</v>
      </c>
      <c r="D308" s="4">
        <v>0.79380000000000051</v>
      </c>
      <c r="E308" s="4">
        <v>1.0002000066624317</v>
      </c>
      <c r="F308" s="4">
        <v>1</v>
      </c>
      <c r="G308" s="4">
        <v>1.0000000000000002</v>
      </c>
      <c r="H308" s="4">
        <v>0.99980000000000036</v>
      </c>
      <c r="I308" s="4">
        <v>1.0024</v>
      </c>
      <c r="O308" s="4">
        <v>0.99979999999999991</v>
      </c>
      <c r="P308" s="4">
        <v>0.99999999999999978</v>
      </c>
      <c r="Q308" s="4">
        <v>0.99419999999999942</v>
      </c>
      <c r="S308" s="4">
        <v>0.99999999999999989</v>
      </c>
      <c r="T308" s="4">
        <v>0.99999999999999922</v>
      </c>
      <c r="U308" s="14"/>
      <c r="V308" s="4">
        <v>0.99999999999999967</v>
      </c>
      <c r="W308" s="4">
        <v>0.99999999999999967</v>
      </c>
      <c r="X308" s="14"/>
      <c r="Y308" s="4">
        <v>1</v>
      </c>
      <c r="Z308" s="4">
        <v>1</v>
      </c>
      <c r="AA308" s="14"/>
      <c r="AB308" s="4">
        <v>0.99999999999999978</v>
      </c>
      <c r="AC308" s="4">
        <v>1.0000000000000002</v>
      </c>
      <c r="AD308" s="14"/>
      <c r="AE308" s="4">
        <v>1</v>
      </c>
      <c r="AF308" s="4"/>
      <c r="AG308" s="4">
        <v>0.99979999999999969</v>
      </c>
      <c r="AH308" s="4">
        <v>1</v>
      </c>
      <c r="AI308" s="4"/>
      <c r="AJ308" s="4">
        <v>0.99999999999999989</v>
      </c>
      <c r="AK308" s="4">
        <v>1</v>
      </c>
      <c r="AL308" s="4">
        <v>0.99719999999999964</v>
      </c>
      <c r="AM308" s="4"/>
      <c r="AN308" s="4">
        <v>0.9975999999999996</v>
      </c>
      <c r="AO308" s="4"/>
      <c r="AP308" s="4"/>
      <c r="AQ308" s="4">
        <v>0.99759999999999949</v>
      </c>
      <c r="AR308" s="4"/>
      <c r="AS308" s="4">
        <v>0.99999999999999911</v>
      </c>
      <c r="AT308" s="4">
        <v>0.97399999999999975</v>
      </c>
      <c r="AU308" s="4">
        <v>0.99999999999999978</v>
      </c>
      <c r="AV308" s="4">
        <v>1</v>
      </c>
      <c r="AW308" s="4"/>
      <c r="AX308" s="4">
        <v>1.0000000000000002</v>
      </c>
      <c r="AY308" s="4">
        <v>1.0014000000000003</v>
      </c>
      <c r="AZ308" s="4"/>
      <c r="BA308" s="4">
        <v>0.9992000000000002</v>
      </c>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row>
    <row r="309" spans="2:192" x14ac:dyDescent="0.3">
      <c r="B309">
        <v>301.5</v>
      </c>
      <c r="C309" s="5">
        <v>0.49620000000000025</v>
      </c>
      <c r="D309" s="4">
        <v>0.79580000000000051</v>
      </c>
      <c r="E309" s="4">
        <v>1.0002000066886032</v>
      </c>
      <c r="F309" s="4">
        <v>1</v>
      </c>
      <c r="G309" s="4">
        <v>1.0000000000000002</v>
      </c>
      <c r="H309" s="4">
        <v>0.99980000000000036</v>
      </c>
      <c r="I309" s="4">
        <v>1.0024</v>
      </c>
      <c r="O309" s="4">
        <v>0.99979999999999991</v>
      </c>
      <c r="P309" s="4">
        <v>0.99999999999999978</v>
      </c>
      <c r="Q309" s="4">
        <v>0.99419999999999942</v>
      </c>
      <c r="S309" s="4">
        <v>0.99999999999999989</v>
      </c>
      <c r="T309" s="4">
        <v>0.99999999999999922</v>
      </c>
      <c r="U309" s="14"/>
      <c r="V309" s="4">
        <v>0.99999999999999967</v>
      </c>
      <c r="W309" s="4">
        <v>0.99999999999999967</v>
      </c>
      <c r="X309" s="14"/>
      <c r="Y309" s="4">
        <v>1</v>
      </c>
      <c r="Z309" s="4">
        <v>1</v>
      </c>
      <c r="AA309" s="14"/>
      <c r="AB309" s="4">
        <v>0.99999999999999978</v>
      </c>
      <c r="AC309" s="4">
        <v>1.0000000000000002</v>
      </c>
      <c r="AD309" s="14"/>
      <c r="AE309" s="4">
        <v>1</v>
      </c>
      <c r="AF309" s="4"/>
      <c r="AG309" s="4">
        <v>0.99979999999999969</v>
      </c>
      <c r="AH309" s="4">
        <v>1</v>
      </c>
      <c r="AI309" s="4"/>
      <c r="AJ309" s="4">
        <v>0.99999999999999989</v>
      </c>
      <c r="AK309" s="4">
        <v>1</v>
      </c>
      <c r="AL309" s="4">
        <v>0.99719999999999964</v>
      </c>
      <c r="AM309" s="4"/>
      <c r="AN309" s="4">
        <v>0.9975999999999996</v>
      </c>
      <c r="AO309" s="4"/>
      <c r="AP309" s="4"/>
      <c r="AQ309" s="4">
        <v>0.99759999999999949</v>
      </c>
      <c r="AR309" s="4"/>
      <c r="AS309" s="4">
        <v>0.99999999999999911</v>
      </c>
      <c r="AT309" s="4">
        <v>0.97439999999999971</v>
      </c>
      <c r="AU309" s="4">
        <v>0.99999999999999978</v>
      </c>
      <c r="AV309" s="4">
        <v>1</v>
      </c>
      <c r="AW309" s="4"/>
      <c r="AX309" s="4">
        <v>1.0000000000000002</v>
      </c>
      <c r="AY309" s="4">
        <v>1.0014000000000003</v>
      </c>
      <c r="AZ309" s="4"/>
      <c r="BA309" s="4">
        <v>0.9992000000000002</v>
      </c>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row>
    <row r="310" spans="2:192" x14ac:dyDescent="0.3">
      <c r="B310">
        <v>302.5</v>
      </c>
      <c r="C310" s="5">
        <v>0.49900000000000028</v>
      </c>
      <c r="D310" s="4">
        <v>0.79980000000000051</v>
      </c>
      <c r="E310" s="4">
        <v>1.0002000067147747</v>
      </c>
      <c r="F310" s="4">
        <v>1</v>
      </c>
      <c r="G310" s="4">
        <v>1.0000000000000002</v>
      </c>
      <c r="H310" s="4">
        <v>0.99980000000000036</v>
      </c>
      <c r="I310" s="4">
        <v>1.0024</v>
      </c>
      <c r="O310" s="4">
        <v>0.99979999999999991</v>
      </c>
      <c r="P310" s="4">
        <v>0.99999999999999978</v>
      </c>
      <c r="Q310" s="4">
        <v>0.99419999999999942</v>
      </c>
      <c r="S310" s="4">
        <v>0.99999999999999989</v>
      </c>
      <c r="T310" s="4">
        <v>0.99999999999999922</v>
      </c>
      <c r="U310" s="14"/>
      <c r="V310" s="4">
        <v>0.99999999999999967</v>
      </c>
      <c r="W310" s="4">
        <v>0.99999999999999967</v>
      </c>
      <c r="X310" s="14"/>
      <c r="Y310" s="4">
        <v>1</v>
      </c>
      <c r="Z310" s="4">
        <v>1</v>
      </c>
      <c r="AA310" s="14"/>
      <c r="AB310" s="4">
        <v>0.99999999999999978</v>
      </c>
      <c r="AC310" s="4">
        <v>1.0000000000000002</v>
      </c>
      <c r="AD310" s="14"/>
      <c r="AE310" s="4">
        <v>1</v>
      </c>
      <c r="AF310" s="4"/>
      <c r="AG310" s="4">
        <v>0.99979999999999969</v>
      </c>
      <c r="AH310" s="4">
        <v>1</v>
      </c>
      <c r="AI310" s="4"/>
      <c r="AJ310" s="4">
        <v>0.99999999999999989</v>
      </c>
      <c r="AK310" s="4">
        <v>1</v>
      </c>
      <c r="AL310" s="4">
        <v>0.99719999999999964</v>
      </c>
      <c r="AM310" s="4"/>
      <c r="AN310" s="4">
        <v>0.9975999999999996</v>
      </c>
      <c r="AO310" s="4"/>
      <c r="AP310" s="4"/>
      <c r="AQ310" s="4">
        <v>0.99759999999999949</v>
      </c>
      <c r="AR310" s="4"/>
      <c r="AS310" s="4">
        <v>0.99999999999999911</v>
      </c>
      <c r="AT310" s="4">
        <v>0.97459999999999969</v>
      </c>
      <c r="AU310" s="4">
        <v>0.99999999999999978</v>
      </c>
      <c r="AV310" s="4">
        <v>1</v>
      </c>
      <c r="AW310" s="4"/>
      <c r="AX310" s="4">
        <v>1.0000000000000002</v>
      </c>
      <c r="AY310" s="4">
        <v>1.0014000000000003</v>
      </c>
      <c r="AZ310" s="4"/>
      <c r="BA310" s="4">
        <v>0.9992000000000002</v>
      </c>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row>
    <row r="311" spans="2:192" x14ac:dyDescent="0.3">
      <c r="B311">
        <v>303.5</v>
      </c>
      <c r="C311" s="5">
        <v>0.50340000000000029</v>
      </c>
      <c r="D311" s="4">
        <v>0.80320000000000047</v>
      </c>
      <c r="E311" s="4">
        <v>1.0002000067409462</v>
      </c>
      <c r="F311" s="4">
        <v>1</v>
      </c>
      <c r="G311" s="4">
        <v>1.0000000000000002</v>
      </c>
      <c r="H311" s="4">
        <v>0.99980000000000036</v>
      </c>
      <c r="I311" s="4">
        <v>1.0024</v>
      </c>
      <c r="O311" s="4">
        <v>0.99979999999999991</v>
      </c>
      <c r="P311" s="4">
        <v>0.99999999999999978</v>
      </c>
      <c r="Q311" s="4">
        <v>0.99419999999999942</v>
      </c>
      <c r="S311" s="4">
        <v>0.99999999999999989</v>
      </c>
      <c r="T311" s="4">
        <v>0.99999999999999922</v>
      </c>
      <c r="U311" s="14"/>
      <c r="V311" s="4">
        <v>0.99999999999999967</v>
      </c>
      <c r="W311" s="4">
        <v>0.99999999999999967</v>
      </c>
      <c r="X311" s="14"/>
      <c r="Y311" s="4">
        <v>1</v>
      </c>
      <c r="Z311" s="4">
        <v>1</v>
      </c>
      <c r="AA311" s="14"/>
      <c r="AB311" s="4">
        <v>0.99999999999999978</v>
      </c>
      <c r="AC311" s="4">
        <v>1.0000000000000002</v>
      </c>
      <c r="AD311" s="14"/>
      <c r="AE311" s="4">
        <v>1</v>
      </c>
      <c r="AF311" s="4"/>
      <c r="AG311" s="4">
        <v>0.99979999999999969</v>
      </c>
      <c r="AH311" s="4">
        <v>1</v>
      </c>
      <c r="AI311" s="4"/>
      <c r="AJ311" s="4">
        <v>0.99999999999999989</v>
      </c>
      <c r="AK311" s="4">
        <v>1</v>
      </c>
      <c r="AL311" s="4">
        <v>0.99719999999999964</v>
      </c>
      <c r="AM311" s="4"/>
      <c r="AN311" s="4">
        <v>0.9975999999999996</v>
      </c>
      <c r="AO311" s="4"/>
      <c r="AP311" s="4"/>
      <c r="AQ311" s="4">
        <v>0.99759999999999949</v>
      </c>
      <c r="AR311" s="4"/>
      <c r="AS311" s="4">
        <v>0.99999999999999911</v>
      </c>
      <c r="AT311" s="4">
        <v>0.97539999999999971</v>
      </c>
      <c r="AU311" s="4">
        <v>0.99999999999999978</v>
      </c>
      <c r="AV311" s="4">
        <v>1</v>
      </c>
      <c r="AW311" s="4"/>
      <c r="AX311" s="4">
        <v>1.0000000000000002</v>
      </c>
      <c r="AY311" s="4">
        <v>1.0014000000000003</v>
      </c>
      <c r="AZ311" s="4"/>
      <c r="BA311" s="4">
        <v>0.9992000000000002</v>
      </c>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row>
    <row r="312" spans="2:192" x14ac:dyDescent="0.3">
      <c r="B312">
        <v>304.5</v>
      </c>
      <c r="C312" s="5">
        <v>0.50860000000000027</v>
      </c>
      <c r="D312" s="4">
        <v>0.80700000000000049</v>
      </c>
      <c r="E312" s="4">
        <v>1.0002000067671177</v>
      </c>
      <c r="F312" s="4">
        <v>1</v>
      </c>
      <c r="G312" s="4">
        <v>1.0000000000000002</v>
      </c>
      <c r="H312" s="4">
        <v>0.99980000000000036</v>
      </c>
      <c r="I312" s="4">
        <v>1.0024</v>
      </c>
      <c r="O312" s="4">
        <v>0.99979999999999991</v>
      </c>
      <c r="P312" s="4">
        <v>0.99999999999999978</v>
      </c>
      <c r="Q312" s="4">
        <v>0.99419999999999942</v>
      </c>
      <c r="S312" s="4">
        <v>0.99999999999999989</v>
      </c>
      <c r="T312" s="4">
        <v>0.99999999999999922</v>
      </c>
      <c r="U312" s="14"/>
      <c r="V312" s="4">
        <v>0.99999999999999967</v>
      </c>
      <c r="W312" s="4">
        <v>0.99999999999999967</v>
      </c>
      <c r="X312" s="14"/>
      <c r="Y312" s="4">
        <v>1</v>
      </c>
      <c r="Z312" s="4">
        <v>1</v>
      </c>
      <c r="AA312" s="14"/>
      <c r="AB312" s="4">
        <v>0.99999999999999978</v>
      </c>
      <c r="AC312" s="4">
        <v>1.0000000000000002</v>
      </c>
      <c r="AD312" s="14"/>
      <c r="AE312" s="4">
        <v>1</v>
      </c>
      <c r="AF312" s="4"/>
      <c r="AG312" s="4">
        <v>0.99979999999999969</v>
      </c>
      <c r="AH312" s="4">
        <v>1</v>
      </c>
      <c r="AI312" s="4"/>
      <c r="AJ312" s="4">
        <v>0.99999999999999989</v>
      </c>
      <c r="AK312" s="4">
        <v>1</v>
      </c>
      <c r="AL312" s="4">
        <v>0.99719999999999964</v>
      </c>
      <c r="AM312" s="4"/>
      <c r="AN312" s="4">
        <v>0.9975999999999996</v>
      </c>
      <c r="AO312" s="4"/>
      <c r="AP312" s="4"/>
      <c r="AQ312" s="4">
        <v>0.99759999999999949</v>
      </c>
      <c r="AR312" s="4"/>
      <c r="AS312" s="4">
        <v>0.99999999999999911</v>
      </c>
      <c r="AT312" s="4">
        <v>0.97639999999999971</v>
      </c>
      <c r="AU312" s="4">
        <v>0.99999999999999978</v>
      </c>
      <c r="AV312" s="4">
        <v>1</v>
      </c>
      <c r="AW312" s="4"/>
      <c r="AX312" s="4">
        <v>1.0000000000000002</v>
      </c>
      <c r="AY312" s="4">
        <v>1.0014000000000003</v>
      </c>
      <c r="AZ312" s="4"/>
      <c r="BA312" s="4">
        <v>0.9992000000000002</v>
      </c>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row>
    <row r="313" spans="2:192" x14ac:dyDescent="0.3">
      <c r="B313">
        <v>305.5</v>
      </c>
      <c r="C313" s="5">
        <v>0.51200000000000023</v>
      </c>
      <c r="D313" s="4">
        <v>0.81040000000000045</v>
      </c>
      <c r="E313" s="4">
        <v>1.0002000067932892</v>
      </c>
      <c r="F313" s="4">
        <v>1</v>
      </c>
      <c r="G313" s="4">
        <v>1.0000000000000002</v>
      </c>
      <c r="H313" s="4">
        <v>0.99980000000000036</v>
      </c>
      <c r="I313" s="4">
        <v>1.0024</v>
      </c>
      <c r="O313" s="4">
        <v>0.99979999999999991</v>
      </c>
      <c r="P313" s="4">
        <v>0.99999999999999978</v>
      </c>
      <c r="Q313" s="4">
        <v>0.99419999999999942</v>
      </c>
      <c r="S313" s="4">
        <v>0.99999999999999989</v>
      </c>
      <c r="T313" s="4">
        <v>0.99999999999999922</v>
      </c>
      <c r="U313" s="14"/>
      <c r="V313" s="4">
        <v>0.99999999999999967</v>
      </c>
      <c r="W313" s="4">
        <v>0.99999999999999967</v>
      </c>
      <c r="X313" s="14"/>
      <c r="Y313" s="4">
        <v>1</v>
      </c>
      <c r="Z313" s="4">
        <v>1</v>
      </c>
      <c r="AA313" s="14"/>
      <c r="AB313" s="4">
        <v>0.99999999999999978</v>
      </c>
      <c r="AC313" s="4">
        <v>1.0000000000000002</v>
      </c>
      <c r="AD313" s="14"/>
      <c r="AE313" s="4">
        <v>1</v>
      </c>
      <c r="AF313" s="4"/>
      <c r="AG313" s="4">
        <v>0.99979999999999969</v>
      </c>
      <c r="AH313" s="4">
        <v>1</v>
      </c>
      <c r="AI313" s="4"/>
      <c r="AJ313" s="4">
        <v>0.99999999999999989</v>
      </c>
      <c r="AK313" s="4">
        <v>1</v>
      </c>
      <c r="AL313" s="4">
        <v>0.99719999999999964</v>
      </c>
      <c r="AM313" s="4"/>
      <c r="AN313" s="4">
        <v>0.9975999999999996</v>
      </c>
      <c r="AO313" s="4"/>
      <c r="AP313" s="4"/>
      <c r="AQ313" s="4">
        <v>0.99759999999999949</v>
      </c>
      <c r="AR313" s="4"/>
      <c r="AS313" s="4">
        <v>0.99999999999999911</v>
      </c>
      <c r="AT313" s="4">
        <v>0.97659999999999969</v>
      </c>
      <c r="AU313" s="4">
        <v>0.99999999999999978</v>
      </c>
      <c r="AV313" s="4">
        <v>1</v>
      </c>
      <c r="AW313" s="4"/>
      <c r="AX313" s="4">
        <v>1.0000000000000002</v>
      </c>
      <c r="AY313" s="4">
        <v>1.0014000000000003</v>
      </c>
      <c r="AZ313" s="4"/>
      <c r="BA313" s="4">
        <v>0.9992000000000002</v>
      </c>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row>
    <row r="314" spans="2:192" x14ac:dyDescent="0.3">
      <c r="B314">
        <v>306.5</v>
      </c>
      <c r="C314" s="5">
        <v>0.51640000000000019</v>
      </c>
      <c r="D314" s="4">
        <v>0.81220000000000048</v>
      </c>
      <c r="E314" s="4">
        <v>1.0002000068194608</v>
      </c>
      <c r="F314" s="4">
        <v>1</v>
      </c>
      <c r="G314" s="4">
        <v>1.0000000000000002</v>
      </c>
      <c r="H314" s="4">
        <v>0.99980000000000036</v>
      </c>
      <c r="I314" s="4">
        <v>1.0024</v>
      </c>
      <c r="O314" s="4">
        <v>0.99979999999999991</v>
      </c>
      <c r="P314" s="4">
        <v>0.99999999999999978</v>
      </c>
      <c r="Q314" s="4">
        <v>0.99419999999999942</v>
      </c>
      <c r="S314" s="4">
        <v>0.99999999999999989</v>
      </c>
      <c r="T314" s="4">
        <v>0.99999999999999922</v>
      </c>
      <c r="U314" s="14"/>
      <c r="V314" s="4">
        <v>0.99999999999999967</v>
      </c>
      <c r="W314" s="4">
        <v>0.99999999999999967</v>
      </c>
      <c r="X314" s="14"/>
      <c r="Y314" s="4">
        <v>1</v>
      </c>
      <c r="Z314" s="4">
        <v>1</v>
      </c>
      <c r="AA314" s="14"/>
      <c r="AB314" s="4">
        <v>0.99999999999999978</v>
      </c>
      <c r="AC314" s="4">
        <v>1.0000000000000002</v>
      </c>
      <c r="AD314" s="14"/>
      <c r="AE314" s="4">
        <v>1</v>
      </c>
      <c r="AF314" s="4"/>
      <c r="AG314" s="4">
        <v>0.99979999999999969</v>
      </c>
      <c r="AH314" s="4">
        <v>1</v>
      </c>
      <c r="AI314" s="4"/>
      <c r="AJ314" s="4">
        <v>0.99999999999999989</v>
      </c>
      <c r="AK314" s="4">
        <v>1</v>
      </c>
      <c r="AL314" s="4">
        <v>0.99719999999999964</v>
      </c>
      <c r="AM314" s="4"/>
      <c r="AN314" s="4">
        <v>0.9975999999999996</v>
      </c>
      <c r="AO314" s="4"/>
      <c r="AP314" s="4"/>
      <c r="AQ314" s="4">
        <v>0.99759999999999949</v>
      </c>
      <c r="AR314" s="4"/>
      <c r="AS314" s="4">
        <v>0.99999999999999911</v>
      </c>
      <c r="AT314" s="4">
        <v>0.97759999999999969</v>
      </c>
      <c r="AU314" s="4">
        <v>0.99999999999999978</v>
      </c>
      <c r="AV314" s="4">
        <v>1</v>
      </c>
      <c r="AW314" s="4"/>
      <c r="AX314" s="4">
        <v>1.0000000000000002</v>
      </c>
      <c r="AY314" s="4">
        <v>1.0014000000000003</v>
      </c>
      <c r="AZ314" s="4"/>
      <c r="BA314" s="4">
        <v>0.9992000000000002</v>
      </c>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row>
    <row r="315" spans="2:192" x14ac:dyDescent="0.3">
      <c r="B315">
        <v>307.5</v>
      </c>
      <c r="C315" s="5">
        <v>0.52180000000000015</v>
      </c>
      <c r="D315" s="4">
        <v>0.81360000000000043</v>
      </c>
      <c r="E315" s="4">
        <v>1.0002000068456323</v>
      </c>
      <c r="F315" s="4">
        <v>1</v>
      </c>
      <c r="G315" s="4">
        <v>1.0000000000000002</v>
      </c>
      <c r="H315" s="4">
        <v>0.99980000000000036</v>
      </c>
      <c r="I315" s="4">
        <v>1.0024</v>
      </c>
      <c r="O315" s="4">
        <v>0.99979999999999991</v>
      </c>
      <c r="P315" s="4">
        <v>0.99999999999999978</v>
      </c>
      <c r="Q315" s="4">
        <v>0.99419999999999942</v>
      </c>
      <c r="S315" s="4">
        <v>0.99999999999999989</v>
      </c>
      <c r="T315" s="4">
        <v>0.99999999999999922</v>
      </c>
      <c r="U315" s="14"/>
      <c r="V315" s="4">
        <v>0.99999999999999967</v>
      </c>
      <c r="W315" s="4">
        <v>0.99999999999999967</v>
      </c>
      <c r="X315" s="14"/>
      <c r="Y315" s="4">
        <v>1</v>
      </c>
      <c r="Z315" s="4">
        <v>1</v>
      </c>
      <c r="AA315" s="14"/>
      <c r="AB315" s="4">
        <v>0.99999999999999978</v>
      </c>
      <c r="AC315" s="4">
        <v>1.0000000000000002</v>
      </c>
      <c r="AD315" s="14"/>
      <c r="AE315" s="4">
        <v>1</v>
      </c>
      <c r="AF315" s="4"/>
      <c r="AG315" s="4">
        <v>0.99979999999999969</v>
      </c>
      <c r="AH315" s="4">
        <v>1</v>
      </c>
      <c r="AI315" s="4"/>
      <c r="AJ315" s="4">
        <v>0.99999999999999989</v>
      </c>
      <c r="AK315" s="4">
        <v>1</v>
      </c>
      <c r="AL315" s="4">
        <v>0.99719999999999964</v>
      </c>
      <c r="AM315" s="4"/>
      <c r="AN315" s="4">
        <v>0.9975999999999996</v>
      </c>
      <c r="AO315" s="4"/>
      <c r="AP315" s="4"/>
      <c r="AQ315" s="4">
        <v>0.99759999999999949</v>
      </c>
      <c r="AR315" s="4"/>
      <c r="AS315" s="4">
        <v>0.99999999999999911</v>
      </c>
      <c r="AT315" s="4">
        <v>0.97819999999999974</v>
      </c>
      <c r="AU315" s="4">
        <v>0.99999999999999978</v>
      </c>
      <c r="AV315" s="4">
        <v>1</v>
      </c>
      <c r="AW315" s="4"/>
      <c r="AX315" s="4">
        <v>1.0000000000000002</v>
      </c>
      <c r="AY315" s="4">
        <v>1.0014000000000003</v>
      </c>
      <c r="AZ315" s="4"/>
      <c r="BA315" s="4">
        <v>0.9992000000000002</v>
      </c>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row>
    <row r="316" spans="2:192" x14ac:dyDescent="0.3">
      <c r="B316">
        <v>308.5</v>
      </c>
      <c r="C316" s="5">
        <v>0.5264000000000002</v>
      </c>
      <c r="D316" s="4">
        <v>0.81660000000000044</v>
      </c>
      <c r="E316" s="4">
        <v>1.0002000068718038</v>
      </c>
      <c r="F316" s="4">
        <v>1</v>
      </c>
      <c r="G316" s="4">
        <v>1.0000000000000002</v>
      </c>
      <c r="H316" s="4">
        <v>0.99980000000000036</v>
      </c>
      <c r="I316" s="4">
        <v>1.0024</v>
      </c>
      <c r="O316" s="4">
        <v>0.99979999999999991</v>
      </c>
      <c r="P316" s="4">
        <v>0.99999999999999978</v>
      </c>
      <c r="Q316" s="4">
        <v>0.99419999999999942</v>
      </c>
      <c r="S316" s="4">
        <v>0.99999999999999989</v>
      </c>
      <c r="T316" s="4">
        <v>0.99999999999999922</v>
      </c>
      <c r="U316" s="14"/>
      <c r="V316" s="4">
        <v>0.99999999999999967</v>
      </c>
      <c r="W316" s="4">
        <v>0.99999999999999967</v>
      </c>
      <c r="X316" s="14"/>
      <c r="Y316" s="4">
        <v>1</v>
      </c>
      <c r="Z316" s="4">
        <v>1</v>
      </c>
      <c r="AA316" s="14"/>
      <c r="AB316" s="4">
        <v>0.99999999999999978</v>
      </c>
      <c r="AC316" s="4">
        <v>1.0000000000000002</v>
      </c>
      <c r="AD316" s="14"/>
      <c r="AE316" s="4">
        <v>1</v>
      </c>
      <c r="AF316" s="4"/>
      <c r="AG316" s="4">
        <v>0.99979999999999969</v>
      </c>
      <c r="AH316" s="4">
        <v>1</v>
      </c>
      <c r="AI316" s="4"/>
      <c r="AJ316" s="4">
        <v>0.99999999999999989</v>
      </c>
      <c r="AK316" s="4">
        <v>1</v>
      </c>
      <c r="AL316" s="4">
        <v>0.99719999999999964</v>
      </c>
      <c r="AM316" s="4"/>
      <c r="AN316" s="4">
        <v>0.9975999999999996</v>
      </c>
      <c r="AO316" s="4"/>
      <c r="AP316" s="4"/>
      <c r="AQ316" s="4">
        <v>0.99759999999999949</v>
      </c>
      <c r="AR316" s="4"/>
      <c r="AS316" s="4">
        <v>0.99999999999999911</v>
      </c>
      <c r="AT316" s="4">
        <v>0.97919999999999974</v>
      </c>
      <c r="AU316" s="4">
        <v>0.99999999999999978</v>
      </c>
      <c r="AV316" s="4">
        <v>1</v>
      </c>
      <c r="AW316" s="4"/>
      <c r="AX316" s="4">
        <v>1.0000000000000002</v>
      </c>
      <c r="AY316" s="4">
        <v>1.0014000000000003</v>
      </c>
      <c r="AZ316" s="4"/>
      <c r="BA316" s="4">
        <v>0.9992000000000002</v>
      </c>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row>
    <row r="317" spans="2:192" x14ac:dyDescent="0.3">
      <c r="B317">
        <v>309.5</v>
      </c>
      <c r="C317" s="5">
        <v>0.53220000000000023</v>
      </c>
      <c r="D317" s="4">
        <v>0.81940000000000046</v>
      </c>
      <c r="E317" s="4">
        <v>1.0002000068979753</v>
      </c>
      <c r="F317" s="4">
        <v>1</v>
      </c>
      <c r="G317" s="4">
        <v>1.0000000000000002</v>
      </c>
      <c r="H317" s="4">
        <v>0.99980000000000036</v>
      </c>
      <c r="I317" s="4">
        <v>1.0024</v>
      </c>
      <c r="O317" s="4">
        <v>0.99979999999999991</v>
      </c>
      <c r="P317" s="4">
        <v>0.99999999999999978</v>
      </c>
      <c r="Q317" s="4">
        <v>0.99419999999999942</v>
      </c>
      <c r="S317" s="4">
        <v>0.99999999999999989</v>
      </c>
      <c r="T317" s="4">
        <v>0.99999999999999922</v>
      </c>
      <c r="U317" s="14"/>
      <c r="V317" s="4">
        <v>0.99999999999999967</v>
      </c>
      <c r="W317" s="4">
        <v>0.99999999999999967</v>
      </c>
      <c r="X317" s="14"/>
      <c r="Y317" s="4">
        <v>1</v>
      </c>
      <c r="Z317" s="4">
        <v>1</v>
      </c>
      <c r="AA317" s="14"/>
      <c r="AB317" s="4">
        <v>0.99999999999999978</v>
      </c>
      <c r="AC317" s="4">
        <v>1.0000000000000002</v>
      </c>
      <c r="AD317" s="14"/>
      <c r="AE317" s="4">
        <v>1</v>
      </c>
      <c r="AF317" s="4"/>
      <c r="AG317" s="4">
        <v>0.99979999999999969</v>
      </c>
      <c r="AH317" s="4">
        <v>1</v>
      </c>
      <c r="AI317" s="4"/>
      <c r="AJ317" s="4">
        <v>0.99999999999999989</v>
      </c>
      <c r="AK317" s="4">
        <v>1</v>
      </c>
      <c r="AL317" s="4">
        <v>0.99719999999999964</v>
      </c>
      <c r="AM317" s="4"/>
      <c r="AN317" s="4">
        <v>0.9975999999999996</v>
      </c>
      <c r="AO317" s="4"/>
      <c r="AP317" s="4"/>
      <c r="AQ317" s="4">
        <v>0.99759999999999949</v>
      </c>
      <c r="AR317" s="4"/>
      <c r="AS317" s="4">
        <v>0.99999999999999911</v>
      </c>
      <c r="AT317" s="4">
        <v>0.97999999999999976</v>
      </c>
      <c r="AU317" s="4">
        <v>0.99999999999999978</v>
      </c>
      <c r="AV317" s="4">
        <v>1</v>
      </c>
      <c r="AW317" s="4"/>
      <c r="AX317" s="4">
        <v>1.0000000000000002</v>
      </c>
      <c r="AY317" s="4">
        <v>1.0014000000000003</v>
      </c>
      <c r="AZ317" s="4"/>
      <c r="BA317" s="4">
        <v>0.9992000000000002</v>
      </c>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row>
    <row r="318" spans="2:192" x14ac:dyDescent="0.3">
      <c r="B318">
        <v>310.5</v>
      </c>
      <c r="C318" s="5">
        <v>0.53340000000000021</v>
      </c>
      <c r="D318" s="4">
        <v>0.82180000000000042</v>
      </c>
      <c r="E318" s="4">
        <v>1.0002000069241468</v>
      </c>
      <c r="F318" s="4">
        <v>1</v>
      </c>
      <c r="G318" s="4">
        <v>1.0000000000000002</v>
      </c>
      <c r="H318" s="4">
        <v>0.99980000000000036</v>
      </c>
      <c r="I318" s="4">
        <v>1.0024</v>
      </c>
      <c r="O318" s="4">
        <v>0.99979999999999991</v>
      </c>
      <c r="P318" s="4">
        <v>0.99999999999999978</v>
      </c>
      <c r="Q318" s="4">
        <v>0.99419999999999942</v>
      </c>
      <c r="S318" s="4">
        <v>0.99999999999999989</v>
      </c>
      <c r="T318" s="4">
        <v>0.99999999999999922</v>
      </c>
      <c r="U318" s="14"/>
      <c r="V318" s="4">
        <v>0.99999999999999967</v>
      </c>
      <c r="W318" s="4">
        <v>0.99999999999999967</v>
      </c>
      <c r="X318" s="14"/>
      <c r="Y318" s="4">
        <v>1</v>
      </c>
      <c r="Z318" s="4">
        <v>1</v>
      </c>
      <c r="AA318" s="14"/>
      <c r="AB318" s="4">
        <v>0.99999999999999978</v>
      </c>
      <c r="AC318" s="4">
        <v>1.0000000000000002</v>
      </c>
      <c r="AD318" s="14"/>
      <c r="AE318" s="4">
        <v>1</v>
      </c>
      <c r="AF318" s="4"/>
      <c r="AG318" s="4">
        <v>0.99979999999999969</v>
      </c>
      <c r="AH318" s="4">
        <v>1</v>
      </c>
      <c r="AI318" s="4"/>
      <c r="AJ318" s="4">
        <v>0.99999999999999989</v>
      </c>
      <c r="AK318" s="4">
        <v>1</v>
      </c>
      <c r="AL318" s="4">
        <v>0.99719999999999964</v>
      </c>
      <c r="AM318" s="4"/>
      <c r="AN318" s="4">
        <v>0.9975999999999996</v>
      </c>
      <c r="AO318" s="4"/>
      <c r="AP318" s="4"/>
      <c r="AQ318" s="4">
        <v>0.99759999999999949</v>
      </c>
      <c r="AR318" s="4"/>
      <c r="AS318" s="4">
        <v>0.99999999999999911</v>
      </c>
      <c r="AT318" s="4">
        <v>0.98059999999999981</v>
      </c>
      <c r="AU318" s="4">
        <v>0.99999999999999978</v>
      </c>
      <c r="AV318" s="4">
        <v>1</v>
      </c>
      <c r="AW318" s="4"/>
      <c r="AX318" s="4">
        <v>1.0000000000000002</v>
      </c>
      <c r="AY318" s="4">
        <v>1.0014000000000003</v>
      </c>
      <c r="AZ318" s="4"/>
      <c r="BA318" s="4">
        <v>0.9992000000000002</v>
      </c>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row>
    <row r="319" spans="2:192" x14ac:dyDescent="0.3">
      <c r="B319">
        <v>311.5</v>
      </c>
      <c r="C319" s="5">
        <v>0.53620000000000023</v>
      </c>
      <c r="D319" s="4">
        <v>0.82560000000000044</v>
      </c>
      <c r="E319" s="4">
        <v>1.0002000069503183</v>
      </c>
      <c r="F319" s="4">
        <v>1</v>
      </c>
      <c r="G319" s="4">
        <v>1.0000000000000002</v>
      </c>
      <c r="H319" s="4">
        <v>0.99980000000000036</v>
      </c>
      <c r="I319" s="4">
        <v>1.0024</v>
      </c>
      <c r="O319" s="4">
        <v>0.99979999999999991</v>
      </c>
      <c r="P319" s="4">
        <v>0.99999999999999978</v>
      </c>
      <c r="Q319" s="4">
        <v>0.99419999999999942</v>
      </c>
      <c r="S319" s="4">
        <v>0.99999999999999989</v>
      </c>
      <c r="T319" s="4">
        <v>0.99999999999999922</v>
      </c>
      <c r="U319" s="14"/>
      <c r="V319" s="4">
        <v>0.99999999999999967</v>
      </c>
      <c r="W319" s="4">
        <v>0.99999999999999967</v>
      </c>
      <c r="X319" s="14"/>
      <c r="Y319" s="4">
        <v>1</v>
      </c>
      <c r="Z319" s="4">
        <v>1</v>
      </c>
      <c r="AA319" s="14"/>
      <c r="AB319" s="4">
        <v>0.99999999999999978</v>
      </c>
      <c r="AC319" s="4">
        <v>1.0000000000000002</v>
      </c>
      <c r="AD319" s="14"/>
      <c r="AE319" s="4">
        <v>1</v>
      </c>
      <c r="AF319" s="4"/>
      <c r="AG319" s="4">
        <v>0.99979999999999969</v>
      </c>
      <c r="AH319" s="4">
        <v>1</v>
      </c>
      <c r="AI319" s="4"/>
      <c r="AJ319" s="4">
        <v>0.99999999999999989</v>
      </c>
      <c r="AK319" s="4">
        <v>1</v>
      </c>
      <c r="AL319" s="4">
        <v>0.99719999999999964</v>
      </c>
      <c r="AM319" s="4"/>
      <c r="AN319" s="4">
        <v>0.9975999999999996</v>
      </c>
      <c r="AO319" s="4"/>
      <c r="AP319" s="4"/>
      <c r="AQ319" s="4">
        <v>0.99759999999999949</v>
      </c>
      <c r="AR319" s="4"/>
      <c r="AS319" s="4">
        <v>0.99999999999999911</v>
      </c>
      <c r="AT319" s="4">
        <v>0.98079999999999978</v>
      </c>
      <c r="AU319" s="4">
        <v>0.99999999999999978</v>
      </c>
      <c r="AV319" s="4">
        <v>1</v>
      </c>
      <c r="AW319" s="4"/>
      <c r="AX319" s="4">
        <v>1.0000000000000002</v>
      </c>
      <c r="AY319" s="4">
        <v>1.0014000000000003</v>
      </c>
      <c r="AZ319" s="4"/>
      <c r="BA319" s="4">
        <v>0.9992000000000002</v>
      </c>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row>
    <row r="320" spans="2:192" x14ac:dyDescent="0.3">
      <c r="B320">
        <v>312.5</v>
      </c>
      <c r="C320" s="5">
        <v>0.54140000000000021</v>
      </c>
      <c r="D320" s="4">
        <v>0.82980000000000043</v>
      </c>
      <c r="E320" s="4">
        <v>1.0002000069764898</v>
      </c>
      <c r="F320" s="4">
        <v>1</v>
      </c>
      <c r="G320" s="4">
        <v>1.0000000000000002</v>
      </c>
      <c r="H320" s="4">
        <v>0.99980000000000036</v>
      </c>
      <c r="I320" s="4">
        <v>1.0024</v>
      </c>
      <c r="O320" s="4">
        <v>0.99979999999999991</v>
      </c>
      <c r="P320" s="4">
        <v>0.99999999999999978</v>
      </c>
      <c r="Q320" s="4">
        <v>0.99419999999999942</v>
      </c>
      <c r="S320" s="4">
        <v>0.99999999999999989</v>
      </c>
      <c r="T320" s="4">
        <v>0.99999999999999922</v>
      </c>
      <c r="U320" s="14"/>
      <c r="V320" s="4">
        <v>0.99999999999999967</v>
      </c>
      <c r="W320" s="4">
        <v>0.99999999999999967</v>
      </c>
      <c r="X320" s="14"/>
      <c r="Y320" s="4">
        <v>1</v>
      </c>
      <c r="Z320" s="4">
        <v>1</v>
      </c>
      <c r="AA320" s="14"/>
      <c r="AB320" s="4">
        <v>0.99999999999999978</v>
      </c>
      <c r="AC320" s="4">
        <v>1.0000000000000002</v>
      </c>
      <c r="AD320" s="14"/>
      <c r="AE320" s="4">
        <v>1</v>
      </c>
      <c r="AF320" s="4"/>
      <c r="AG320" s="4">
        <v>0.99979999999999969</v>
      </c>
      <c r="AH320" s="4">
        <v>1</v>
      </c>
      <c r="AI320" s="4"/>
      <c r="AJ320" s="4">
        <v>0.99999999999999989</v>
      </c>
      <c r="AK320" s="4">
        <v>1</v>
      </c>
      <c r="AL320" s="4">
        <v>0.99719999999999964</v>
      </c>
      <c r="AM320" s="4"/>
      <c r="AN320" s="4">
        <v>0.9975999999999996</v>
      </c>
      <c r="AO320" s="4"/>
      <c r="AP320" s="4"/>
      <c r="AQ320" s="4">
        <v>0.99759999999999949</v>
      </c>
      <c r="AR320" s="4"/>
      <c r="AS320" s="4">
        <v>0.99999999999999911</v>
      </c>
      <c r="AT320" s="4">
        <v>0.98139999999999983</v>
      </c>
      <c r="AU320" s="4">
        <v>0.99999999999999978</v>
      </c>
      <c r="AV320" s="4">
        <v>1</v>
      </c>
      <c r="AW320" s="4"/>
      <c r="AX320" s="4">
        <v>1.0000000000000002</v>
      </c>
      <c r="AY320" s="4">
        <v>1.0014000000000003</v>
      </c>
      <c r="AZ320" s="4"/>
      <c r="BA320" s="4">
        <v>0.9992000000000002</v>
      </c>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row>
    <row r="321" spans="2:192" x14ac:dyDescent="0.3">
      <c r="B321">
        <v>313.5</v>
      </c>
      <c r="C321" s="5">
        <v>0.5456000000000002</v>
      </c>
      <c r="D321" s="4">
        <v>0.83440000000000047</v>
      </c>
      <c r="E321" s="4">
        <v>1.0002000070026613</v>
      </c>
      <c r="F321" s="4">
        <v>1</v>
      </c>
      <c r="G321" s="4">
        <v>1.0000000000000002</v>
      </c>
      <c r="H321" s="4">
        <v>0.99980000000000036</v>
      </c>
      <c r="I321" s="4">
        <v>1.0024</v>
      </c>
      <c r="O321" s="4">
        <v>0.99979999999999991</v>
      </c>
      <c r="P321" s="4">
        <v>0.99999999999999978</v>
      </c>
      <c r="Q321" s="4">
        <v>0.99419999999999942</v>
      </c>
      <c r="S321" s="4">
        <v>0.99999999999999989</v>
      </c>
      <c r="T321" s="4">
        <v>0.99999999999999922</v>
      </c>
      <c r="U321" s="14"/>
      <c r="V321" s="4">
        <v>0.99999999999999967</v>
      </c>
      <c r="W321" s="4">
        <v>0.99999999999999967</v>
      </c>
      <c r="X321" s="14"/>
      <c r="Y321" s="4">
        <v>1</v>
      </c>
      <c r="Z321" s="4">
        <v>1</v>
      </c>
      <c r="AA321" s="14"/>
      <c r="AB321" s="4">
        <v>0.99999999999999978</v>
      </c>
      <c r="AC321" s="4">
        <v>1.0000000000000002</v>
      </c>
      <c r="AD321" s="14"/>
      <c r="AE321" s="4">
        <v>1</v>
      </c>
      <c r="AF321" s="4"/>
      <c r="AG321" s="4">
        <v>0.99979999999999969</v>
      </c>
      <c r="AH321" s="4">
        <v>1</v>
      </c>
      <c r="AI321" s="4"/>
      <c r="AJ321" s="4">
        <v>0.99999999999999989</v>
      </c>
      <c r="AK321" s="4">
        <v>1</v>
      </c>
      <c r="AL321" s="4">
        <v>0.99719999999999964</v>
      </c>
      <c r="AM321" s="4"/>
      <c r="AN321" s="4">
        <v>0.9975999999999996</v>
      </c>
      <c r="AO321" s="4"/>
      <c r="AP321" s="4"/>
      <c r="AQ321" s="4">
        <v>0.99759999999999949</v>
      </c>
      <c r="AR321" s="4"/>
      <c r="AS321" s="4">
        <v>0.99999999999999911</v>
      </c>
      <c r="AT321" s="4">
        <v>0.98179999999999978</v>
      </c>
      <c r="AU321" s="4">
        <v>0.99999999999999978</v>
      </c>
      <c r="AV321" s="4">
        <v>1</v>
      </c>
      <c r="AW321" s="4"/>
      <c r="AX321" s="4">
        <v>1.0000000000000002</v>
      </c>
      <c r="AY321" s="4">
        <v>1.0014000000000003</v>
      </c>
      <c r="AZ321" s="4"/>
      <c r="BA321" s="4">
        <v>0.9992000000000002</v>
      </c>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row>
    <row r="322" spans="2:192" x14ac:dyDescent="0.3">
      <c r="B322">
        <v>314.5</v>
      </c>
      <c r="C322" s="5">
        <v>0.5486000000000002</v>
      </c>
      <c r="D322" s="4">
        <v>0.83760000000000046</v>
      </c>
      <c r="E322" s="4">
        <v>1.0002000070288328</v>
      </c>
      <c r="F322" s="4">
        <v>1</v>
      </c>
      <c r="G322" s="4">
        <v>1.0000000000000002</v>
      </c>
      <c r="H322" s="4">
        <v>0.99980000000000036</v>
      </c>
      <c r="I322" s="4">
        <v>1.0024</v>
      </c>
      <c r="O322" s="4">
        <v>0.99979999999999991</v>
      </c>
      <c r="P322" s="4">
        <v>0.99999999999999978</v>
      </c>
      <c r="Q322" s="4">
        <v>0.99419999999999942</v>
      </c>
      <c r="S322" s="4">
        <v>0.99999999999999989</v>
      </c>
      <c r="T322" s="4">
        <v>0.99999999999999922</v>
      </c>
      <c r="U322" s="14"/>
      <c r="V322" s="4">
        <v>0.99999999999999967</v>
      </c>
      <c r="W322" s="4">
        <v>0.99999999999999967</v>
      </c>
      <c r="X322" s="14"/>
      <c r="Y322" s="4">
        <v>1</v>
      </c>
      <c r="Z322" s="4">
        <v>1</v>
      </c>
      <c r="AA322" s="14"/>
      <c r="AB322" s="4">
        <v>0.99999999999999978</v>
      </c>
      <c r="AC322" s="4">
        <v>1.0000000000000002</v>
      </c>
      <c r="AD322" s="14"/>
      <c r="AE322" s="4">
        <v>1</v>
      </c>
      <c r="AF322" s="4"/>
      <c r="AG322" s="4">
        <v>0.99979999999999969</v>
      </c>
      <c r="AH322" s="4">
        <v>1</v>
      </c>
      <c r="AI322" s="4"/>
      <c r="AJ322" s="4">
        <v>0.99999999999999989</v>
      </c>
      <c r="AK322" s="4">
        <v>1</v>
      </c>
      <c r="AL322" s="4">
        <v>0.99719999999999964</v>
      </c>
      <c r="AM322" s="4"/>
      <c r="AN322" s="4">
        <v>0.9975999999999996</v>
      </c>
      <c r="AO322" s="4"/>
      <c r="AP322" s="4"/>
      <c r="AQ322" s="4">
        <v>0.99759999999999949</v>
      </c>
      <c r="AR322" s="4"/>
      <c r="AS322" s="4">
        <v>0.99999999999999911</v>
      </c>
      <c r="AT322" s="4">
        <v>0.98199999999999976</v>
      </c>
      <c r="AU322" s="4">
        <v>0.99999999999999978</v>
      </c>
      <c r="AV322" s="4">
        <v>1</v>
      </c>
      <c r="AW322" s="4"/>
      <c r="AX322" s="4">
        <v>1.0000000000000002</v>
      </c>
      <c r="AY322" s="4">
        <v>1.0014000000000003</v>
      </c>
      <c r="AZ322" s="4"/>
      <c r="BA322" s="4">
        <v>0.9992000000000002</v>
      </c>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row>
    <row r="323" spans="2:192" x14ac:dyDescent="0.3">
      <c r="B323">
        <v>315.5</v>
      </c>
      <c r="C323" s="5">
        <v>0.55420000000000025</v>
      </c>
      <c r="D323" s="4">
        <v>0.84060000000000046</v>
      </c>
      <c r="E323" s="4">
        <v>1.0002000070550043</v>
      </c>
      <c r="F323" s="4">
        <v>1</v>
      </c>
      <c r="G323" s="4">
        <v>1.0000000000000002</v>
      </c>
      <c r="H323" s="4">
        <v>0.99980000000000036</v>
      </c>
      <c r="I323" s="4">
        <v>1.0024</v>
      </c>
      <c r="O323" s="4">
        <v>0.99979999999999991</v>
      </c>
      <c r="P323" s="4">
        <v>0.99999999999999978</v>
      </c>
      <c r="Q323" s="4">
        <v>0.99419999999999942</v>
      </c>
      <c r="S323" s="4">
        <v>0.99999999999999989</v>
      </c>
      <c r="T323" s="4">
        <v>0.99999999999999922</v>
      </c>
      <c r="U323" s="14"/>
      <c r="V323" s="4">
        <v>0.99999999999999967</v>
      </c>
      <c r="W323" s="4">
        <v>0.99999999999999967</v>
      </c>
      <c r="X323" s="14"/>
      <c r="Y323" s="4">
        <v>1</v>
      </c>
      <c r="Z323" s="4">
        <v>1</v>
      </c>
      <c r="AA323" s="14"/>
      <c r="AB323" s="4">
        <v>0.99999999999999978</v>
      </c>
      <c r="AC323" s="4">
        <v>1.0000000000000002</v>
      </c>
      <c r="AD323" s="14"/>
      <c r="AE323" s="4">
        <v>1</v>
      </c>
      <c r="AF323" s="4"/>
      <c r="AG323" s="4">
        <v>0.99979999999999969</v>
      </c>
      <c r="AH323" s="4">
        <v>1</v>
      </c>
      <c r="AI323" s="4"/>
      <c r="AJ323" s="4">
        <v>0.99999999999999989</v>
      </c>
      <c r="AK323" s="4">
        <v>1</v>
      </c>
      <c r="AL323" s="4">
        <v>0.99719999999999964</v>
      </c>
      <c r="AM323" s="4"/>
      <c r="AN323" s="4">
        <v>0.9975999999999996</v>
      </c>
      <c r="AO323" s="4"/>
      <c r="AP323" s="4"/>
      <c r="AQ323" s="4">
        <v>0.99759999999999949</v>
      </c>
      <c r="AR323" s="4"/>
      <c r="AS323" s="4">
        <v>0.99999999999999911</v>
      </c>
      <c r="AT323" s="4">
        <v>0.98279999999999978</v>
      </c>
      <c r="AU323" s="4">
        <v>0.99999999999999978</v>
      </c>
      <c r="AV323" s="4">
        <v>1</v>
      </c>
      <c r="AW323" s="4"/>
      <c r="AX323" s="4">
        <v>1.0000000000000002</v>
      </c>
      <c r="AY323" s="4">
        <v>1.0014000000000003</v>
      </c>
      <c r="AZ323" s="4"/>
      <c r="BA323" s="4">
        <v>0.9992000000000002</v>
      </c>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row>
    <row r="324" spans="2:192" x14ac:dyDescent="0.3">
      <c r="B324">
        <v>316.5</v>
      </c>
      <c r="C324" s="5">
        <v>0.55920000000000025</v>
      </c>
      <c r="D324" s="4">
        <v>0.8432000000000005</v>
      </c>
      <c r="E324" s="4">
        <v>1.0002000070811758</v>
      </c>
      <c r="F324" s="4">
        <v>1</v>
      </c>
      <c r="G324" s="4">
        <v>1.0000000000000002</v>
      </c>
      <c r="H324" s="4">
        <v>0.99980000000000036</v>
      </c>
      <c r="I324" s="4">
        <v>1.0024</v>
      </c>
      <c r="O324" s="4">
        <v>0.99979999999999991</v>
      </c>
      <c r="P324" s="4">
        <v>0.99999999999999978</v>
      </c>
      <c r="Q324" s="4">
        <v>0.99419999999999942</v>
      </c>
      <c r="S324" s="4">
        <v>0.99999999999999989</v>
      </c>
      <c r="T324" s="4">
        <v>0.99999999999999922</v>
      </c>
      <c r="U324" s="14"/>
      <c r="V324" s="4">
        <v>0.99999999999999967</v>
      </c>
      <c r="W324" s="4">
        <v>0.99999999999999967</v>
      </c>
      <c r="X324" s="14"/>
      <c r="Y324" s="4">
        <v>1</v>
      </c>
      <c r="Z324" s="4">
        <v>1</v>
      </c>
      <c r="AA324" s="14"/>
      <c r="AB324" s="4">
        <v>0.99999999999999978</v>
      </c>
      <c r="AC324" s="4">
        <v>1.0000000000000002</v>
      </c>
      <c r="AD324" s="14"/>
      <c r="AE324" s="4">
        <v>1</v>
      </c>
      <c r="AF324" s="4"/>
      <c r="AG324" s="4">
        <v>0.99979999999999969</v>
      </c>
      <c r="AH324" s="4">
        <v>1</v>
      </c>
      <c r="AI324" s="4"/>
      <c r="AJ324" s="4">
        <v>0.99999999999999989</v>
      </c>
      <c r="AK324" s="4">
        <v>1</v>
      </c>
      <c r="AL324" s="4">
        <v>0.99719999999999964</v>
      </c>
      <c r="AM324" s="4"/>
      <c r="AN324" s="4">
        <v>0.9975999999999996</v>
      </c>
      <c r="AO324" s="4"/>
      <c r="AP324" s="4"/>
      <c r="AQ324" s="4">
        <v>0.99759999999999949</v>
      </c>
      <c r="AR324" s="4"/>
      <c r="AS324" s="4">
        <v>0.99999999999999911</v>
      </c>
      <c r="AT324" s="4">
        <v>0.98299999999999976</v>
      </c>
      <c r="AU324" s="4">
        <v>0.99999999999999978</v>
      </c>
      <c r="AV324" s="4">
        <v>1</v>
      </c>
      <c r="AW324" s="4"/>
      <c r="AX324" s="4">
        <v>1.0000000000000002</v>
      </c>
      <c r="AY324" s="4">
        <v>1.0014000000000003</v>
      </c>
      <c r="AZ324" s="4"/>
      <c r="BA324" s="4">
        <v>0.9992000000000002</v>
      </c>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row>
    <row r="325" spans="2:192" x14ac:dyDescent="0.3">
      <c r="B325">
        <v>317.5</v>
      </c>
      <c r="C325" s="5">
        <v>0.56440000000000023</v>
      </c>
      <c r="D325" s="4">
        <v>0.84760000000000046</v>
      </c>
      <c r="E325" s="4">
        <v>1.0002000071073474</v>
      </c>
      <c r="F325" s="4">
        <v>1</v>
      </c>
      <c r="G325" s="4">
        <v>1.0000000000000002</v>
      </c>
      <c r="H325" s="4">
        <v>0.99980000000000036</v>
      </c>
      <c r="I325" s="4">
        <v>1.0024</v>
      </c>
      <c r="O325" s="4">
        <v>0.99979999999999991</v>
      </c>
      <c r="P325" s="4">
        <v>0.99999999999999978</v>
      </c>
      <c r="Q325" s="4">
        <v>0.99419999999999942</v>
      </c>
      <c r="S325" s="4">
        <v>0.99999999999999989</v>
      </c>
      <c r="T325" s="4">
        <v>0.99999999999999922</v>
      </c>
      <c r="U325" s="14"/>
      <c r="V325" s="4">
        <v>0.99999999999999967</v>
      </c>
      <c r="W325" s="4">
        <v>0.99999999999999967</v>
      </c>
      <c r="X325" s="14"/>
      <c r="Y325" s="4">
        <v>1</v>
      </c>
      <c r="Z325" s="4">
        <v>1</v>
      </c>
      <c r="AA325" s="14"/>
      <c r="AB325" s="4">
        <v>0.99999999999999978</v>
      </c>
      <c r="AC325" s="4">
        <v>1.0000000000000002</v>
      </c>
      <c r="AD325" s="14"/>
      <c r="AE325" s="4">
        <v>1</v>
      </c>
      <c r="AF325" s="4"/>
      <c r="AG325" s="4">
        <v>0.99979999999999969</v>
      </c>
      <c r="AH325" s="4">
        <v>1</v>
      </c>
      <c r="AI325" s="4"/>
      <c r="AJ325" s="4">
        <v>0.99999999999999989</v>
      </c>
      <c r="AK325" s="4">
        <v>1</v>
      </c>
      <c r="AL325" s="4">
        <v>0.99719999999999964</v>
      </c>
      <c r="AM325" s="4"/>
      <c r="AN325" s="4">
        <v>0.9975999999999996</v>
      </c>
      <c r="AO325" s="4"/>
      <c r="AP325" s="4"/>
      <c r="AQ325" s="4">
        <v>0.99759999999999949</v>
      </c>
      <c r="AR325" s="4"/>
      <c r="AS325" s="4">
        <v>0.99999999999999911</v>
      </c>
      <c r="AT325" s="4">
        <v>0.98339999999999972</v>
      </c>
      <c r="AU325" s="4">
        <v>0.99999999999999978</v>
      </c>
      <c r="AV325" s="4">
        <v>1</v>
      </c>
      <c r="AW325" s="4"/>
      <c r="AX325" s="4">
        <v>1.0000000000000002</v>
      </c>
      <c r="AY325" s="4">
        <v>1.0014000000000003</v>
      </c>
      <c r="AZ325" s="4"/>
      <c r="BA325" s="4">
        <v>0.9992000000000002</v>
      </c>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row>
    <row r="326" spans="2:192" x14ac:dyDescent="0.3">
      <c r="B326">
        <v>318.5</v>
      </c>
      <c r="C326" s="5">
        <v>0.56840000000000024</v>
      </c>
      <c r="D326" s="4">
        <v>0.85000000000000042</v>
      </c>
      <c r="E326" s="4">
        <v>1.0002000071335189</v>
      </c>
      <c r="F326" s="4">
        <v>1</v>
      </c>
      <c r="G326" s="4">
        <v>1.0000000000000002</v>
      </c>
      <c r="H326" s="4">
        <v>0.99980000000000036</v>
      </c>
      <c r="I326" s="4">
        <v>1.0024</v>
      </c>
      <c r="O326" s="4">
        <v>0.99979999999999991</v>
      </c>
      <c r="P326" s="4">
        <v>0.99999999999999978</v>
      </c>
      <c r="Q326" s="4">
        <v>0.99419999999999942</v>
      </c>
      <c r="S326" s="4">
        <v>0.99999999999999989</v>
      </c>
      <c r="T326" s="4">
        <v>0.99999999999999922</v>
      </c>
      <c r="U326" s="14"/>
      <c r="V326" s="4">
        <v>0.99999999999999967</v>
      </c>
      <c r="W326" s="4">
        <v>0.99999999999999967</v>
      </c>
      <c r="X326" s="14"/>
      <c r="Y326" s="4">
        <v>1</v>
      </c>
      <c r="Z326" s="4">
        <v>1</v>
      </c>
      <c r="AA326" s="14"/>
      <c r="AB326" s="4">
        <v>0.99999999999999978</v>
      </c>
      <c r="AC326" s="4">
        <v>1.0000000000000002</v>
      </c>
      <c r="AD326" s="14"/>
      <c r="AE326" s="4">
        <v>1</v>
      </c>
      <c r="AF326" s="4"/>
      <c r="AG326" s="4">
        <v>0.99979999999999969</v>
      </c>
      <c r="AH326" s="4">
        <v>1</v>
      </c>
      <c r="AI326" s="4"/>
      <c r="AJ326" s="4">
        <v>0.99999999999999989</v>
      </c>
      <c r="AK326" s="4">
        <v>1</v>
      </c>
      <c r="AL326" s="4">
        <v>0.99719999999999964</v>
      </c>
      <c r="AM326" s="4"/>
      <c r="AN326" s="4">
        <v>0.9975999999999996</v>
      </c>
      <c r="AO326" s="4"/>
      <c r="AP326" s="4"/>
      <c r="AQ326" s="4">
        <v>0.99759999999999949</v>
      </c>
      <c r="AR326" s="4"/>
      <c r="AS326" s="4">
        <v>0.99999999999999911</v>
      </c>
      <c r="AT326" s="4">
        <v>0.98379999999999967</v>
      </c>
      <c r="AU326" s="4">
        <v>0.99999999999999978</v>
      </c>
      <c r="AV326" s="4">
        <v>1</v>
      </c>
      <c r="AW326" s="4"/>
      <c r="AX326" s="4">
        <v>1.0000000000000002</v>
      </c>
      <c r="AY326" s="4">
        <v>1.0014000000000003</v>
      </c>
      <c r="AZ326" s="4"/>
      <c r="BA326" s="4">
        <v>0.9992000000000002</v>
      </c>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row>
    <row r="327" spans="2:192" x14ac:dyDescent="0.3">
      <c r="B327">
        <v>319.5</v>
      </c>
      <c r="C327" s="5">
        <v>0.57300000000000029</v>
      </c>
      <c r="D327" s="4">
        <v>0.85360000000000047</v>
      </c>
      <c r="E327" s="4">
        <v>1.0002000071596904</v>
      </c>
      <c r="F327" s="4">
        <v>1</v>
      </c>
      <c r="G327" s="4">
        <v>1.0000000000000002</v>
      </c>
      <c r="H327" s="4">
        <v>0.99980000000000036</v>
      </c>
      <c r="I327" s="4">
        <v>1.0024</v>
      </c>
      <c r="O327" s="4">
        <v>0.99979999999999991</v>
      </c>
      <c r="P327" s="4">
        <v>0.99999999999999978</v>
      </c>
      <c r="Q327" s="4">
        <v>0.99419999999999942</v>
      </c>
      <c r="S327" s="4">
        <v>0.99999999999999989</v>
      </c>
      <c r="T327" s="4">
        <v>0.99999999999999922</v>
      </c>
      <c r="U327" s="14"/>
      <c r="V327" s="4">
        <v>0.99999999999999967</v>
      </c>
      <c r="W327" s="4">
        <v>0.99999999999999967</v>
      </c>
      <c r="X327" s="14"/>
      <c r="Y327" s="4">
        <v>1</v>
      </c>
      <c r="Z327" s="4">
        <v>1</v>
      </c>
      <c r="AA327" s="14"/>
      <c r="AB327" s="4">
        <v>0.99999999999999978</v>
      </c>
      <c r="AC327" s="4">
        <v>1.0000000000000002</v>
      </c>
      <c r="AD327" s="14"/>
      <c r="AE327" s="4">
        <v>1</v>
      </c>
      <c r="AF327" s="4"/>
      <c r="AG327" s="4">
        <v>0.99979999999999969</v>
      </c>
      <c r="AH327" s="4">
        <v>1</v>
      </c>
      <c r="AI327" s="4"/>
      <c r="AJ327" s="4">
        <v>0.99999999999999989</v>
      </c>
      <c r="AK327" s="4">
        <v>1</v>
      </c>
      <c r="AL327" s="4">
        <v>0.99719999999999964</v>
      </c>
      <c r="AM327" s="4"/>
      <c r="AN327" s="4">
        <v>0.9975999999999996</v>
      </c>
      <c r="AO327" s="4"/>
      <c r="AP327" s="4"/>
      <c r="AQ327" s="4">
        <v>0.99759999999999949</v>
      </c>
      <c r="AR327" s="4"/>
      <c r="AS327" s="4">
        <v>0.99999999999999911</v>
      </c>
      <c r="AT327" s="4">
        <v>0.98399999999999965</v>
      </c>
      <c r="AU327" s="4">
        <v>0.99999999999999978</v>
      </c>
      <c r="AV327" s="4">
        <v>1</v>
      </c>
      <c r="AW327" s="4"/>
      <c r="AX327" s="4">
        <v>1.0000000000000002</v>
      </c>
      <c r="AY327" s="4">
        <v>1.0014000000000003</v>
      </c>
      <c r="AZ327" s="4"/>
      <c r="BA327" s="4">
        <v>0.9992000000000002</v>
      </c>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row>
    <row r="328" spans="2:192" x14ac:dyDescent="0.3">
      <c r="B328">
        <v>320.5</v>
      </c>
      <c r="C328" s="5">
        <v>0.57700000000000029</v>
      </c>
      <c r="D328" s="4">
        <v>0.8574000000000005</v>
      </c>
      <c r="E328" s="4">
        <v>1.0002000071858619</v>
      </c>
      <c r="F328" s="4">
        <v>1</v>
      </c>
      <c r="G328" s="4">
        <v>1.0000000000000002</v>
      </c>
      <c r="H328" s="4">
        <v>0.99980000000000036</v>
      </c>
      <c r="I328" s="4">
        <v>1.0024</v>
      </c>
      <c r="O328" s="4">
        <v>0.99979999999999991</v>
      </c>
      <c r="P328" s="4">
        <v>0.99999999999999978</v>
      </c>
      <c r="Q328" s="4">
        <v>0.99419999999999942</v>
      </c>
      <c r="S328" s="4">
        <v>0.99999999999999989</v>
      </c>
      <c r="T328" s="4">
        <v>0.99999999999999922</v>
      </c>
      <c r="U328" s="14"/>
      <c r="V328" s="4">
        <v>0.99999999999999967</v>
      </c>
      <c r="W328" s="4">
        <v>0.99999999999999967</v>
      </c>
      <c r="X328" s="14"/>
      <c r="Y328" s="4">
        <v>1</v>
      </c>
      <c r="Z328" s="4">
        <v>1</v>
      </c>
      <c r="AA328" s="14"/>
      <c r="AB328" s="4">
        <v>0.99999999999999978</v>
      </c>
      <c r="AC328" s="4">
        <v>1.0000000000000002</v>
      </c>
      <c r="AD328" s="14"/>
      <c r="AE328" s="4">
        <v>1</v>
      </c>
      <c r="AF328" s="4"/>
      <c r="AG328" s="4">
        <v>0.99979999999999969</v>
      </c>
      <c r="AH328" s="4">
        <v>1</v>
      </c>
      <c r="AI328" s="4"/>
      <c r="AJ328" s="4">
        <v>0.99999999999999989</v>
      </c>
      <c r="AK328" s="4">
        <v>1</v>
      </c>
      <c r="AL328" s="4">
        <v>0.99719999999999964</v>
      </c>
      <c r="AM328" s="4"/>
      <c r="AN328" s="4">
        <v>0.9975999999999996</v>
      </c>
      <c r="AO328" s="4"/>
      <c r="AP328" s="4"/>
      <c r="AQ328" s="4">
        <v>0.99759999999999949</v>
      </c>
      <c r="AR328" s="4"/>
      <c r="AS328" s="4">
        <v>0.99999999999999911</v>
      </c>
      <c r="AT328" s="4">
        <v>0.98399999999999965</v>
      </c>
      <c r="AU328" s="4">
        <v>0.99999999999999978</v>
      </c>
      <c r="AV328" s="4">
        <v>1</v>
      </c>
      <c r="AW328" s="4"/>
      <c r="AX328" s="4">
        <v>1.0000000000000002</v>
      </c>
      <c r="AY328" s="4">
        <v>1.0014000000000003</v>
      </c>
      <c r="AZ328" s="4"/>
      <c r="BA328" s="4">
        <v>0.9992000000000002</v>
      </c>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row>
    <row r="329" spans="2:192" x14ac:dyDescent="0.3">
      <c r="B329">
        <v>321.5</v>
      </c>
      <c r="C329" s="5">
        <v>0.58380000000000032</v>
      </c>
      <c r="D329" s="4">
        <v>0.85980000000000045</v>
      </c>
      <c r="E329" s="4">
        <v>1.0002000072120334</v>
      </c>
      <c r="F329" s="4">
        <v>1</v>
      </c>
      <c r="G329" s="4">
        <v>1.0000000000000002</v>
      </c>
      <c r="H329" s="4">
        <v>0.99980000000000036</v>
      </c>
      <c r="I329" s="4">
        <v>1.0024</v>
      </c>
      <c r="O329" s="4">
        <v>0.99979999999999991</v>
      </c>
      <c r="P329" s="4">
        <v>0.99999999999999978</v>
      </c>
      <c r="Q329" s="4">
        <v>0.99419999999999942</v>
      </c>
      <c r="S329" s="4">
        <v>0.99999999999999989</v>
      </c>
      <c r="T329" s="4">
        <v>0.99999999999999922</v>
      </c>
      <c r="U329" s="14"/>
      <c r="V329" s="4">
        <v>0.99999999999999967</v>
      </c>
      <c r="W329" s="4">
        <v>0.99999999999999967</v>
      </c>
      <c r="X329" s="14"/>
      <c r="Y329" s="4">
        <v>1</v>
      </c>
      <c r="Z329" s="4">
        <v>1</v>
      </c>
      <c r="AA329" s="14"/>
      <c r="AB329" s="4">
        <v>0.99999999999999978</v>
      </c>
      <c r="AC329" s="4">
        <v>1.0000000000000002</v>
      </c>
      <c r="AD329" s="14"/>
      <c r="AE329" s="4">
        <v>1</v>
      </c>
      <c r="AF329" s="4"/>
      <c r="AG329" s="4">
        <v>0.99979999999999969</v>
      </c>
      <c r="AH329" s="4">
        <v>1</v>
      </c>
      <c r="AI329" s="4"/>
      <c r="AJ329" s="4">
        <v>0.99999999999999989</v>
      </c>
      <c r="AK329" s="4">
        <v>1</v>
      </c>
      <c r="AL329" s="4">
        <v>0.99719999999999964</v>
      </c>
      <c r="AM329" s="4"/>
      <c r="AN329" s="4">
        <v>0.9975999999999996</v>
      </c>
      <c r="AO329" s="4"/>
      <c r="AP329" s="4"/>
      <c r="AQ329" s="4">
        <v>0.99759999999999949</v>
      </c>
      <c r="AR329" s="4"/>
      <c r="AS329" s="4">
        <v>0.99999999999999911</v>
      </c>
      <c r="AT329" s="4">
        <v>0.98419999999999963</v>
      </c>
      <c r="AU329" s="4">
        <v>0.99999999999999978</v>
      </c>
      <c r="AV329" s="4">
        <v>1</v>
      </c>
      <c r="AW329" s="4"/>
      <c r="AX329" s="4">
        <v>1.0000000000000002</v>
      </c>
      <c r="AY329" s="4">
        <v>1.0014000000000003</v>
      </c>
      <c r="AZ329" s="4"/>
      <c r="BA329" s="4">
        <v>0.9992000000000002</v>
      </c>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row>
    <row r="330" spans="2:192" x14ac:dyDescent="0.3">
      <c r="B330">
        <v>322.5</v>
      </c>
      <c r="C330" s="5">
        <v>0.5880000000000003</v>
      </c>
      <c r="D330" s="4">
        <v>0.86400000000000043</v>
      </c>
      <c r="E330" s="4">
        <v>1.0002000072382049</v>
      </c>
      <c r="F330" s="4">
        <v>1</v>
      </c>
      <c r="G330" s="4">
        <v>1.0000000000000002</v>
      </c>
      <c r="H330" s="4">
        <v>0.99980000000000036</v>
      </c>
      <c r="I330" s="4">
        <v>1.0024</v>
      </c>
      <c r="O330" s="4">
        <v>0.99979999999999991</v>
      </c>
      <c r="P330" s="4">
        <v>0.99999999999999978</v>
      </c>
      <c r="Q330" s="4">
        <v>0.99419999999999942</v>
      </c>
      <c r="S330" s="4">
        <v>0.99999999999999989</v>
      </c>
      <c r="T330" s="4">
        <v>0.99999999999999922</v>
      </c>
      <c r="U330" s="14"/>
      <c r="V330" s="4">
        <v>0.99999999999999967</v>
      </c>
      <c r="W330" s="4">
        <v>0.99999999999999967</v>
      </c>
      <c r="X330" s="14"/>
      <c r="Y330" s="4">
        <v>1</v>
      </c>
      <c r="Z330" s="4">
        <v>1</v>
      </c>
      <c r="AA330" s="14"/>
      <c r="AB330" s="4">
        <v>0.99999999999999978</v>
      </c>
      <c r="AC330" s="4">
        <v>1.0000000000000002</v>
      </c>
      <c r="AD330" s="14"/>
      <c r="AE330" s="4">
        <v>1</v>
      </c>
      <c r="AF330" s="4"/>
      <c r="AG330" s="4">
        <v>0.99979999999999969</v>
      </c>
      <c r="AH330" s="4">
        <v>1</v>
      </c>
      <c r="AI330" s="4"/>
      <c r="AJ330" s="4">
        <v>0.99999999999999989</v>
      </c>
      <c r="AK330" s="4">
        <v>1</v>
      </c>
      <c r="AL330" s="4">
        <v>0.99719999999999964</v>
      </c>
      <c r="AM330" s="4"/>
      <c r="AN330" s="4">
        <v>0.9975999999999996</v>
      </c>
      <c r="AO330" s="4"/>
      <c r="AP330" s="4"/>
      <c r="AQ330" s="4">
        <v>0.99759999999999949</v>
      </c>
      <c r="AR330" s="4"/>
      <c r="AS330" s="4">
        <v>0.99999999999999911</v>
      </c>
      <c r="AT330" s="4">
        <v>0.98459999999999959</v>
      </c>
      <c r="AU330" s="4">
        <v>0.99999999999999978</v>
      </c>
      <c r="AV330" s="4">
        <v>1</v>
      </c>
      <c r="AW330" s="4"/>
      <c r="AX330" s="4">
        <v>1.0000000000000002</v>
      </c>
      <c r="AY330" s="4">
        <v>1.0014000000000003</v>
      </c>
      <c r="AZ330" s="4"/>
      <c r="BA330" s="4">
        <v>0.9992000000000002</v>
      </c>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row>
    <row r="331" spans="2:192" x14ac:dyDescent="0.3">
      <c r="B331">
        <v>323.5</v>
      </c>
      <c r="C331" s="5">
        <v>0.5920000000000003</v>
      </c>
      <c r="D331" s="4">
        <v>0.86660000000000048</v>
      </c>
      <c r="E331" s="4">
        <v>1.0002000072643764</v>
      </c>
      <c r="F331" s="4">
        <v>1</v>
      </c>
      <c r="G331" s="4">
        <v>1.0000000000000002</v>
      </c>
      <c r="H331" s="4">
        <v>0.99980000000000036</v>
      </c>
      <c r="I331" s="4">
        <v>1.0024</v>
      </c>
      <c r="O331" s="4">
        <v>0.99979999999999991</v>
      </c>
      <c r="P331" s="4">
        <v>0.99999999999999978</v>
      </c>
      <c r="Q331" s="4">
        <v>0.99419999999999942</v>
      </c>
      <c r="S331" s="4">
        <v>0.99999999999999989</v>
      </c>
      <c r="T331" s="4">
        <v>0.99999999999999922</v>
      </c>
      <c r="U331" s="14"/>
      <c r="V331" s="4">
        <v>0.99999999999999967</v>
      </c>
      <c r="W331" s="4">
        <v>0.99999999999999967</v>
      </c>
      <c r="X331" s="14"/>
      <c r="Y331" s="4">
        <v>1</v>
      </c>
      <c r="Z331" s="4">
        <v>1</v>
      </c>
      <c r="AA331" s="14"/>
      <c r="AB331" s="4">
        <v>0.99999999999999978</v>
      </c>
      <c r="AC331" s="4">
        <v>1.0000000000000002</v>
      </c>
      <c r="AD331" s="14"/>
      <c r="AE331" s="4">
        <v>1</v>
      </c>
      <c r="AF331" s="4"/>
      <c r="AG331" s="4">
        <v>0.99979999999999969</v>
      </c>
      <c r="AH331" s="4">
        <v>1</v>
      </c>
      <c r="AI331" s="4"/>
      <c r="AJ331" s="4">
        <v>0.99999999999999989</v>
      </c>
      <c r="AK331" s="4">
        <v>1</v>
      </c>
      <c r="AL331" s="4">
        <v>0.99719999999999964</v>
      </c>
      <c r="AM331" s="4"/>
      <c r="AN331" s="4">
        <v>0.9975999999999996</v>
      </c>
      <c r="AO331" s="4"/>
      <c r="AP331" s="4"/>
      <c r="AQ331" s="4">
        <v>0.99759999999999949</v>
      </c>
      <c r="AR331" s="4"/>
      <c r="AS331" s="4">
        <v>0.99999999999999911</v>
      </c>
      <c r="AT331" s="4">
        <v>0.98499999999999954</v>
      </c>
      <c r="AU331" s="4">
        <v>0.99999999999999978</v>
      </c>
      <c r="AV331" s="4">
        <v>1</v>
      </c>
      <c r="AW331" s="4"/>
      <c r="AX331" s="4">
        <v>1.0000000000000002</v>
      </c>
      <c r="AY331" s="4">
        <v>1.0014000000000003</v>
      </c>
      <c r="AZ331" s="4"/>
      <c r="BA331" s="4">
        <v>0.9992000000000002</v>
      </c>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row>
    <row r="332" spans="2:192" x14ac:dyDescent="0.3">
      <c r="B332">
        <v>324.5</v>
      </c>
      <c r="C332" s="5">
        <v>0.59800000000000031</v>
      </c>
      <c r="D332" s="4">
        <v>0.86900000000000044</v>
      </c>
      <c r="E332" s="4">
        <v>1.0002000072905479</v>
      </c>
      <c r="F332" s="4">
        <v>1</v>
      </c>
      <c r="G332" s="4">
        <v>1.0000000000000002</v>
      </c>
      <c r="H332" s="4">
        <v>0.99980000000000036</v>
      </c>
      <c r="I332" s="4">
        <v>1.0024</v>
      </c>
      <c r="O332" s="4">
        <v>0.99979999999999991</v>
      </c>
      <c r="P332" s="4">
        <v>0.99999999999999978</v>
      </c>
      <c r="Q332" s="4">
        <v>0.99419999999999942</v>
      </c>
      <c r="S332" s="4">
        <v>0.99999999999999989</v>
      </c>
      <c r="T332" s="4">
        <v>0.99999999999999922</v>
      </c>
      <c r="U332" s="14"/>
      <c r="V332" s="4">
        <v>0.99999999999999967</v>
      </c>
      <c r="W332" s="4">
        <v>0.99999999999999967</v>
      </c>
      <c r="X332" s="14"/>
      <c r="Y332" s="4">
        <v>1</v>
      </c>
      <c r="Z332" s="4">
        <v>1</v>
      </c>
      <c r="AA332" s="14"/>
      <c r="AB332" s="4">
        <v>0.99999999999999978</v>
      </c>
      <c r="AC332" s="4">
        <v>1.0000000000000002</v>
      </c>
      <c r="AD332" s="14"/>
      <c r="AE332" s="4">
        <v>1</v>
      </c>
      <c r="AF332" s="4"/>
      <c r="AG332" s="4">
        <v>0.99979999999999969</v>
      </c>
      <c r="AH332" s="4">
        <v>1</v>
      </c>
      <c r="AI332" s="4"/>
      <c r="AJ332" s="4">
        <v>0.99999999999999989</v>
      </c>
      <c r="AK332" s="4">
        <v>1</v>
      </c>
      <c r="AL332" s="4">
        <v>0.99719999999999964</v>
      </c>
      <c r="AM332" s="4"/>
      <c r="AN332" s="4">
        <v>0.9975999999999996</v>
      </c>
      <c r="AO332" s="4"/>
      <c r="AP332" s="4"/>
      <c r="AQ332" s="4">
        <v>0.99759999999999949</v>
      </c>
      <c r="AR332" s="4"/>
      <c r="AS332" s="4">
        <v>0.99999999999999911</v>
      </c>
      <c r="AT332" s="4">
        <v>0.9853999999999995</v>
      </c>
      <c r="AU332" s="4">
        <v>0.99999999999999978</v>
      </c>
      <c r="AV332" s="4">
        <v>1</v>
      </c>
      <c r="AW332" s="4"/>
      <c r="AX332" s="4">
        <v>1.0000000000000002</v>
      </c>
      <c r="AY332" s="4">
        <v>1.0014000000000003</v>
      </c>
      <c r="AZ332" s="4"/>
      <c r="BA332" s="4">
        <v>0.9992000000000002</v>
      </c>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row>
    <row r="333" spans="2:192" x14ac:dyDescent="0.3">
      <c r="B333">
        <v>325.5</v>
      </c>
      <c r="C333" s="5">
        <v>0.60320000000000029</v>
      </c>
      <c r="D333" s="4">
        <v>0.87180000000000046</v>
      </c>
      <c r="E333" s="4">
        <v>1.0002000073167194</v>
      </c>
      <c r="F333" s="4">
        <v>1</v>
      </c>
      <c r="G333" s="4">
        <v>1.0000000000000002</v>
      </c>
      <c r="H333" s="4">
        <v>0.99980000000000036</v>
      </c>
      <c r="I333" s="4">
        <v>1.0024</v>
      </c>
      <c r="O333" s="4">
        <v>0.99979999999999991</v>
      </c>
      <c r="P333" s="4">
        <v>0.99999999999999978</v>
      </c>
      <c r="Q333" s="4">
        <v>0.99419999999999942</v>
      </c>
      <c r="S333" s="4">
        <v>0.99999999999999989</v>
      </c>
      <c r="T333" s="4">
        <v>0.99999999999999922</v>
      </c>
      <c r="U333" s="14"/>
      <c r="V333" s="4">
        <v>0.99999999999999967</v>
      </c>
      <c r="W333" s="4">
        <v>0.99999999999999967</v>
      </c>
      <c r="X333" s="14"/>
      <c r="Y333" s="4">
        <v>1</v>
      </c>
      <c r="Z333" s="4">
        <v>1</v>
      </c>
      <c r="AA333" s="14"/>
      <c r="AB333" s="4">
        <v>0.99999999999999978</v>
      </c>
      <c r="AC333" s="4">
        <v>1.0000000000000002</v>
      </c>
      <c r="AD333" s="14"/>
      <c r="AE333" s="4">
        <v>1</v>
      </c>
      <c r="AF333" s="4"/>
      <c r="AG333" s="4">
        <v>0.99979999999999969</v>
      </c>
      <c r="AH333" s="4">
        <v>1</v>
      </c>
      <c r="AI333" s="4"/>
      <c r="AJ333" s="4">
        <v>0.99999999999999989</v>
      </c>
      <c r="AK333" s="4">
        <v>1</v>
      </c>
      <c r="AL333" s="4">
        <v>0.99719999999999964</v>
      </c>
      <c r="AM333" s="4"/>
      <c r="AN333" s="4">
        <v>0.9975999999999996</v>
      </c>
      <c r="AO333" s="4"/>
      <c r="AP333" s="4"/>
      <c r="AQ333" s="4">
        <v>0.99759999999999949</v>
      </c>
      <c r="AR333" s="4"/>
      <c r="AS333" s="4">
        <v>0.99999999999999911</v>
      </c>
      <c r="AT333" s="4">
        <v>0.9853999999999995</v>
      </c>
      <c r="AU333" s="4">
        <v>0.99999999999999978</v>
      </c>
      <c r="AV333" s="4">
        <v>1</v>
      </c>
      <c r="AW333" s="4"/>
      <c r="AX333" s="4">
        <v>1.0000000000000002</v>
      </c>
      <c r="AY333" s="4">
        <v>1.0014000000000003</v>
      </c>
      <c r="AZ333" s="4"/>
      <c r="BA333" s="4">
        <v>0.9992000000000002</v>
      </c>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row>
    <row r="334" spans="2:192" x14ac:dyDescent="0.3">
      <c r="B334">
        <v>326.5</v>
      </c>
      <c r="C334" s="5">
        <v>0.60760000000000025</v>
      </c>
      <c r="D334" s="4">
        <v>0.87400000000000044</v>
      </c>
      <c r="E334" s="4">
        <v>1.0002000073428909</v>
      </c>
      <c r="F334" s="4">
        <v>1</v>
      </c>
      <c r="G334" s="4">
        <v>1.0000000000000002</v>
      </c>
      <c r="H334" s="4">
        <v>0.99980000000000036</v>
      </c>
      <c r="I334" s="4">
        <v>1.0024</v>
      </c>
      <c r="O334" s="4">
        <v>0.99979999999999991</v>
      </c>
      <c r="P334" s="4">
        <v>0.99999999999999978</v>
      </c>
      <c r="Q334" s="4">
        <v>0.99419999999999942</v>
      </c>
      <c r="S334" s="4">
        <v>0.99999999999999989</v>
      </c>
      <c r="T334" s="4">
        <v>0.99999999999999922</v>
      </c>
      <c r="U334" s="14"/>
      <c r="V334" s="4">
        <v>0.99999999999999967</v>
      </c>
      <c r="W334" s="4">
        <v>0.99999999999999967</v>
      </c>
      <c r="X334" s="14"/>
      <c r="Y334" s="4">
        <v>1</v>
      </c>
      <c r="Z334" s="4">
        <v>1</v>
      </c>
      <c r="AA334" s="14"/>
      <c r="AB334" s="4">
        <v>0.99999999999999978</v>
      </c>
      <c r="AC334" s="4">
        <v>1.0000000000000002</v>
      </c>
      <c r="AD334" s="14"/>
      <c r="AE334" s="4">
        <v>1</v>
      </c>
      <c r="AF334" s="4"/>
      <c r="AG334" s="4">
        <v>0.99979999999999969</v>
      </c>
      <c r="AH334" s="4">
        <v>1</v>
      </c>
      <c r="AI334" s="4"/>
      <c r="AJ334" s="4">
        <v>0.99999999999999989</v>
      </c>
      <c r="AK334" s="4">
        <v>1</v>
      </c>
      <c r="AL334" s="4">
        <v>0.99719999999999964</v>
      </c>
      <c r="AM334" s="4"/>
      <c r="AN334" s="4">
        <v>0.9975999999999996</v>
      </c>
      <c r="AO334" s="4"/>
      <c r="AP334" s="4"/>
      <c r="AQ334" s="4">
        <v>0.99759999999999949</v>
      </c>
      <c r="AR334" s="4"/>
      <c r="AS334" s="4">
        <v>0.99999999999999911</v>
      </c>
      <c r="AT334" s="4">
        <v>0.98559999999999948</v>
      </c>
      <c r="AU334" s="4">
        <v>0.99999999999999978</v>
      </c>
      <c r="AV334" s="4">
        <v>1</v>
      </c>
      <c r="AW334" s="4"/>
      <c r="AX334" s="4">
        <v>1.0000000000000002</v>
      </c>
      <c r="AY334" s="4">
        <v>1.0014000000000003</v>
      </c>
      <c r="AZ334" s="4"/>
      <c r="BA334" s="4">
        <v>0.9992000000000002</v>
      </c>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row>
    <row r="335" spans="2:192" x14ac:dyDescent="0.3">
      <c r="B335">
        <v>327.5</v>
      </c>
      <c r="C335" s="5">
        <v>0.61260000000000026</v>
      </c>
      <c r="D335" s="4">
        <v>0.87720000000000042</v>
      </c>
      <c r="E335" s="4">
        <v>1.0002000073690624</v>
      </c>
      <c r="F335" s="4">
        <v>1</v>
      </c>
      <c r="G335" s="4">
        <v>1.0000000000000002</v>
      </c>
      <c r="H335" s="4">
        <v>0.99980000000000036</v>
      </c>
      <c r="I335" s="4">
        <v>1.0024</v>
      </c>
      <c r="O335" s="4">
        <v>0.99979999999999991</v>
      </c>
      <c r="P335" s="4">
        <v>0.99999999999999978</v>
      </c>
      <c r="Q335" s="4">
        <v>0.99419999999999942</v>
      </c>
      <c r="S335" s="4">
        <v>0.99999999999999989</v>
      </c>
      <c r="T335" s="4">
        <v>0.99999999999999922</v>
      </c>
      <c r="U335" s="14"/>
      <c r="V335" s="4">
        <v>0.99999999999999967</v>
      </c>
      <c r="W335" s="4">
        <v>0.99999999999999967</v>
      </c>
      <c r="X335" s="14"/>
      <c r="Y335" s="4">
        <v>1</v>
      </c>
      <c r="Z335" s="4">
        <v>1</v>
      </c>
      <c r="AA335" s="14"/>
      <c r="AB335" s="4">
        <v>0.99999999999999978</v>
      </c>
      <c r="AC335" s="4">
        <v>1.0000000000000002</v>
      </c>
      <c r="AD335" s="14"/>
      <c r="AE335" s="4">
        <v>1</v>
      </c>
      <c r="AF335" s="4"/>
      <c r="AG335" s="4">
        <v>0.99979999999999969</v>
      </c>
      <c r="AH335" s="4">
        <v>1</v>
      </c>
      <c r="AI335" s="4"/>
      <c r="AJ335" s="4">
        <v>0.99999999999999989</v>
      </c>
      <c r="AK335" s="4">
        <v>1</v>
      </c>
      <c r="AL335" s="4">
        <v>0.99719999999999964</v>
      </c>
      <c r="AM335" s="4"/>
      <c r="AN335" s="4">
        <v>0.9975999999999996</v>
      </c>
      <c r="AO335" s="4"/>
      <c r="AP335" s="4"/>
      <c r="AQ335" s="4">
        <v>0.99759999999999949</v>
      </c>
      <c r="AR335" s="4"/>
      <c r="AS335" s="4">
        <v>0.99999999999999911</v>
      </c>
      <c r="AT335" s="4">
        <v>0.98579999999999945</v>
      </c>
      <c r="AU335" s="4">
        <v>0.99999999999999978</v>
      </c>
      <c r="AV335" s="4">
        <v>1</v>
      </c>
      <c r="AW335" s="4"/>
      <c r="AX335" s="4">
        <v>1.0000000000000002</v>
      </c>
      <c r="AY335" s="4">
        <v>1.0014000000000003</v>
      </c>
      <c r="AZ335" s="4"/>
      <c r="BA335" s="4">
        <v>0.9992000000000002</v>
      </c>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row>
    <row r="336" spans="2:192" x14ac:dyDescent="0.3">
      <c r="B336">
        <v>328.5</v>
      </c>
      <c r="C336" s="5">
        <v>0.61580000000000024</v>
      </c>
      <c r="D336" s="4">
        <v>0.87880000000000047</v>
      </c>
      <c r="E336" s="4">
        <v>1.000200007395234</v>
      </c>
      <c r="F336" s="4">
        <v>1</v>
      </c>
      <c r="G336" s="4">
        <v>1.0000000000000002</v>
      </c>
      <c r="H336" s="4">
        <v>0.99980000000000036</v>
      </c>
      <c r="I336" s="4">
        <v>1.0024</v>
      </c>
      <c r="O336" s="4">
        <v>0.99979999999999991</v>
      </c>
      <c r="P336" s="4">
        <v>0.99999999999999978</v>
      </c>
      <c r="Q336" s="4">
        <v>0.99419999999999942</v>
      </c>
      <c r="S336" s="4">
        <v>0.99999999999999989</v>
      </c>
      <c r="T336" s="4">
        <v>0.99999999999999922</v>
      </c>
      <c r="U336" s="14"/>
      <c r="V336" s="4">
        <v>0.99999999999999967</v>
      </c>
      <c r="W336" s="4">
        <v>0.99999999999999967</v>
      </c>
      <c r="X336" s="14"/>
      <c r="Y336" s="4">
        <v>1</v>
      </c>
      <c r="Z336" s="4">
        <v>1</v>
      </c>
      <c r="AA336" s="14"/>
      <c r="AB336" s="4">
        <v>0.99999999999999978</v>
      </c>
      <c r="AC336" s="4">
        <v>1.0000000000000002</v>
      </c>
      <c r="AD336" s="14"/>
      <c r="AE336" s="4">
        <v>1</v>
      </c>
      <c r="AF336" s="4"/>
      <c r="AG336" s="4">
        <v>0.99979999999999969</v>
      </c>
      <c r="AH336" s="4">
        <v>1</v>
      </c>
      <c r="AI336" s="4"/>
      <c r="AJ336" s="4">
        <v>0.99999999999999989</v>
      </c>
      <c r="AK336" s="4">
        <v>1</v>
      </c>
      <c r="AL336" s="4">
        <v>0.99719999999999964</v>
      </c>
      <c r="AM336" s="4"/>
      <c r="AN336" s="4">
        <v>0.9975999999999996</v>
      </c>
      <c r="AO336" s="4"/>
      <c r="AP336" s="4"/>
      <c r="AQ336" s="4">
        <v>0.99759999999999949</v>
      </c>
      <c r="AR336" s="4"/>
      <c r="AS336" s="4">
        <v>0.99999999999999911</v>
      </c>
      <c r="AT336" s="4">
        <v>0.9863999999999995</v>
      </c>
      <c r="AU336" s="4">
        <v>0.99999999999999978</v>
      </c>
      <c r="AV336" s="4">
        <v>1</v>
      </c>
      <c r="AW336" s="4"/>
      <c r="AX336" s="4">
        <v>1.0000000000000002</v>
      </c>
      <c r="AY336" s="4">
        <v>1.0014000000000003</v>
      </c>
      <c r="AZ336" s="4"/>
      <c r="BA336" s="4">
        <v>0.9992000000000002</v>
      </c>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c r="GB336" s="4"/>
      <c r="GC336" s="4"/>
      <c r="GD336" s="4"/>
      <c r="GE336" s="4"/>
      <c r="GF336" s="4"/>
      <c r="GG336" s="4"/>
      <c r="GH336" s="4"/>
      <c r="GI336" s="4"/>
      <c r="GJ336" s="4"/>
    </row>
    <row r="337" spans="2:192" x14ac:dyDescent="0.3">
      <c r="B337">
        <v>329.5</v>
      </c>
      <c r="C337" s="5">
        <v>0.61980000000000024</v>
      </c>
      <c r="D337" s="4">
        <v>0.88180000000000047</v>
      </c>
      <c r="E337" s="4">
        <v>1.0002000074214055</v>
      </c>
      <c r="F337" s="4">
        <v>1</v>
      </c>
      <c r="G337" s="4">
        <v>1.0000000000000002</v>
      </c>
      <c r="H337" s="4">
        <v>0.99980000000000036</v>
      </c>
      <c r="I337" s="4">
        <v>1.0024</v>
      </c>
      <c r="O337" s="4">
        <v>0.99979999999999991</v>
      </c>
      <c r="P337" s="4">
        <v>0.99999999999999978</v>
      </c>
      <c r="Q337" s="4">
        <v>0.99419999999999942</v>
      </c>
      <c r="S337" s="4">
        <v>0.99999999999999989</v>
      </c>
      <c r="T337" s="4">
        <v>0.99999999999999922</v>
      </c>
      <c r="U337" s="14"/>
      <c r="V337" s="4">
        <v>0.99999999999999967</v>
      </c>
      <c r="W337" s="4">
        <v>0.99999999999999967</v>
      </c>
      <c r="X337" s="14"/>
      <c r="Y337" s="4">
        <v>1</v>
      </c>
      <c r="Z337" s="4">
        <v>1</v>
      </c>
      <c r="AA337" s="14"/>
      <c r="AB337" s="4">
        <v>0.99999999999999978</v>
      </c>
      <c r="AC337" s="4">
        <v>1.0000000000000002</v>
      </c>
      <c r="AD337" s="14"/>
      <c r="AE337" s="4">
        <v>1</v>
      </c>
      <c r="AF337" s="4"/>
      <c r="AG337" s="4">
        <v>0.99979999999999969</v>
      </c>
      <c r="AH337" s="4">
        <v>1</v>
      </c>
      <c r="AI337" s="4"/>
      <c r="AJ337" s="4">
        <v>0.99999999999999989</v>
      </c>
      <c r="AK337" s="4">
        <v>1</v>
      </c>
      <c r="AL337" s="4">
        <v>0.99719999999999964</v>
      </c>
      <c r="AM337" s="4"/>
      <c r="AN337" s="4">
        <v>0.9975999999999996</v>
      </c>
      <c r="AO337" s="4"/>
      <c r="AP337" s="4"/>
      <c r="AQ337" s="4">
        <v>0.99759999999999949</v>
      </c>
      <c r="AR337" s="4"/>
      <c r="AS337" s="4">
        <v>0.99999999999999911</v>
      </c>
      <c r="AT337" s="4">
        <v>0.98659999999999948</v>
      </c>
      <c r="AU337" s="4">
        <v>0.99999999999999978</v>
      </c>
      <c r="AV337" s="4">
        <v>1</v>
      </c>
      <c r="AW337" s="4"/>
      <c r="AX337" s="4">
        <v>1.0000000000000002</v>
      </c>
      <c r="AY337" s="4">
        <v>1.0014000000000003</v>
      </c>
      <c r="AZ337" s="4"/>
      <c r="BA337" s="4">
        <v>0.9992000000000002</v>
      </c>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row>
    <row r="338" spans="2:192" x14ac:dyDescent="0.3">
      <c r="B338">
        <v>330.5</v>
      </c>
      <c r="C338" s="5">
        <v>0.62240000000000029</v>
      </c>
      <c r="D338" s="4">
        <v>0.88480000000000047</v>
      </c>
      <c r="E338" s="4">
        <v>1.000200007447577</v>
      </c>
      <c r="F338" s="4">
        <v>1</v>
      </c>
      <c r="G338" s="4">
        <v>1.0000000000000002</v>
      </c>
      <c r="H338" s="4">
        <v>0.99980000000000036</v>
      </c>
      <c r="I338" s="4">
        <v>1.0024</v>
      </c>
      <c r="O338" s="4">
        <v>0.99979999999999991</v>
      </c>
      <c r="P338" s="4">
        <v>0.99999999999999978</v>
      </c>
      <c r="Q338" s="4">
        <v>0.99419999999999942</v>
      </c>
      <c r="S338" s="4">
        <v>0.99999999999999989</v>
      </c>
      <c r="T338" s="4">
        <v>0.99999999999999922</v>
      </c>
      <c r="U338" s="14"/>
      <c r="V338" s="4">
        <v>0.99999999999999967</v>
      </c>
      <c r="W338" s="4">
        <v>0.99999999999999967</v>
      </c>
      <c r="X338" s="14"/>
      <c r="Y338" s="4">
        <v>1</v>
      </c>
      <c r="Z338" s="4">
        <v>1</v>
      </c>
      <c r="AA338" s="14"/>
      <c r="AB338" s="4">
        <v>0.99999999999999978</v>
      </c>
      <c r="AC338" s="4">
        <v>1.0000000000000002</v>
      </c>
      <c r="AD338" s="14"/>
      <c r="AE338" s="4">
        <v>1</v>
      </c>
      <c r="AF338" s="4"/>
      <c r="AG338" s="4">
        <v>0.99979999999999969</v>
      </c>
      <c r="AH338" s="4">
        <v>1</v>
      </c>
      <c r="AI338" s="4"/>
      <c r="AJ338" s="4">
        <v>0.99999999999999989</v>
      </c>
      <c r="AK338" s="4">
        <v>1</v>
      </c>
      <c r="AL338" s="4">
        <v>0.99719999999999964</v>
      </c>
      <c r="AM338" s="4"/>
      <c r="AN338" s="4">
        <v>0.9975999999999996</v>
      </c>
      <c r="AO338" s="4"/>
      <c r="AP338" s="4"/>
      <c r="AQ338" s="4">
        <v>0.99759999999999949</v>
      </c>
      <c r="AR338" s="4"/>
      <c r="AS338" s="4">
        <v>0.99999999999999911</v>
      </c>
      <c r="AT338" s="4">
        <v>0.98659999999999948</v>
      </c>
      <c r="AU338" s="4">
        <v>0.99999999999999978</v>
      </c>
      <c r="AV338" s="4">
        <v>1</v>
      </c>
      <c r="AW338" s="4"/>
      <c r="AX338" s="4">
        <v>1.0000000000000002</v>
      </c>
      <c r="AY338" s="4">
        <v>1.0014000000000003</v>
      </c>
      <c r="AZ338" s="4"/>
      <c r="BA338" s="4">
        <v>0.9992000000000002</v>
      </c>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c r="GB338" s="4"/>
      <c r="GC338" s="4"/>
      <c r="GD338" s="4"/>
      <c r="GE338" s="4"/>
      <c r="GF338" s="4"/>
      <c r="GG338" s="4"/>
      <c r="GH338" s="4"/>
      <c r="GI338" s="4"/>
      <c r="GJ338" s="4"/>
    </row>
    <row r="339" spans="2:192" x14ac:dyDescent="0.3">
      <c r="B339">
        <v>331.5</v>
      </c>
      <c r="C339" s="5">
        <v>0.62740000000000029</v>
      </c>
      <c r="D339" s="4">
        <v>0.8876000000000005</v>
      </c>
      <c r="E339" s="4">
        <v>1.0002000074737485</v>
      </c>
      <c r="F339" s="4">
        <v>1</v>
      </c>
      <c r="G339" s="4">
        <v>1.0000000000000002</v>
      </c>
      <c r="H339" s="4">
        <v>0.99980000000000036</v>
      </c>
      <c r="I339" s="4">
        <v>1.0024</v>
      </c>
      <c r="O339" s="4">
        <v>0.99979999999999991</v>
      </c>
      <c r="P339" s="4">
        <v>0.99999999999999978</v>
      </c>
      <c r="Q339" s="4">
        <v>0.99419999999999942</v>
      </c>
      <c r="S339" s="4">
        <v>0.99999999999999989</v>
      </c>
      <c r="T339" s="4">
        <v>0.99999999999999922</v>
      </c>
      <c r="U339" s="14"/>
      <c r="V339" s="4">
        <v>0.99999999999999967</v>
      </c>
      <c r="W339" s="4">
        <v>0.99999999999999967</v>
      </c>
      <c r="X339" s="14"/>
      <c r="Y339" s="4">
        <v>1</v>
      </c>
      <c r="Z339" s="4">
        <v>1</v>
      </c>
      <c r="AA339" s="14"/>
      <c r="AB339" s="4">
        <v>0.99999999999999978</v>
      </c>
      <c r="AC339" s="4">
        <v>1.0000000000000002</v>
      </c>
      <c r="AD339" s="14"/>
      <c r="AE339" s="4">
        <v>1</v>
      </c>
      <c r="AF339" s="4"/>
      <c r="AG339" s="4">
        <v>0.99979999999999969</v>
      </c>
      <c r="AH339" s="4">
        <v>1</v>
      </c>
      <c r="AI339" s="4"/>
      <c r="AJ339" s="4">
        <v>0.99999999999999989</v>
      </c>
      <c r="AK339" s="4">
        <v>1</v>
      </c>
      <c r="AL339" s="4">
        <v>0.99719999999999964</v>
      </c>
      <c r="AM339" s="4"/>
      <c r="AN339" s="4">
        <v>0.9975999999999996</v>
      </c>
      <c r="AO339" s="4"/>
      <c r="AP339" s="4"/>
      <c r="AQ339" s="4">
        <v>0.99759999999999949</v>
      </c>
      <c r="AR339" s="4"/>
      <c r="AS339" s="4">
        <v>0.99999999999999911</v>
      </c>
      <c r="AT339" s="4">
        <v>0.98679999999999946</v>
      </c>
      <c r="AU339" s="4">
        <v>0.99999999999999978</v>
      </c>
      <c r="AV339" s="4">
        <v>1</v>
      </c>
      <c r="AW339" s="4"/>
      <c r="AX339" s="4">
        <v>1.0000000000000002</v>
      </c>
      <c r="AY339" s="4">
        <v>1.0014000000000003</v>
      </c>
      <c r="AZ339" s="4"/>
      <c r="BA339" s="4">
        <v>0.9992000000000002</v>
      </c>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c r="GB339" s="4"/>
      <c r="GC339" s="4"/>
      <c r="GD339" s="4"/>
      <c r="GE339" s="4"/>
      <c r="GF339" s="4"/>
      <c r="GG339" s="4"/>
      <c r="GH339" s="4"/>
      <c r="GI339" s="4"/>
      <c r="GJ339" s="4"/>
    </row>
    <row r="340" spans="2:192" x14ac:dyDescent="0.3">
      <c r="B340">
        <v>332.5</v>
      </c>
      <c r="C340" s="5">
        <v>0.63160000000000027</v>
      </c>
      <c r="D340" s="4">
        <v>0.88980000000000048</v>
      </c>
      <c r="E340" s="4">
        <v>1.00020000749992</v>
      </c>
      <c r="F340" s="4">
        <v>1</v>
      </c>
      <c r="G340" s="4">
        <v>1.0000000000000002</v>
      </c>
      <c r="H340" s="4">
        <v>0.99980000000000036</v>
      </c>
      <c r="I340" s="4">
        <v>1.0024</v>
      </c>
      <c r="O340" s="4">
        <v>0.99979999999999991</v>
      </c>
      <c r="P340" s="4">
        <v>0.99999999999999978</v>
      </c>
      <c r="Q340" s="4">
        <v>0.99419999999999942</v>
      </c>
      <c r="S340" s="4">
        <v>0.99999999999999989</v>
      </c>
      <c r="T340" s="4">
        <v>0.99999999999999922</v>
      </c>
      <c r="U340" s="14"/>
      <c r="V340" s="4">
        <v>0.99999999999999967</v>
      </c>
      <c r="W340" s="4">
        <v>0.99999999999999967</v>
      </c>
      <c r="X340" s="14"/>
      <c r="Y340" s="4">
        <v>1</v>
      </c>
      <c r="Z340" s="4">
        <v>1</v>
      </c>
      <c r="AA340" s="14"/>
      <c r="AB340" s="4">
        <v>0.99999999999999978</v>
      </c>
      <c r="AC340" s="4">
        <v>1.0000000000000002</v>
      </c>
      <c r="AD340" s="14"/>
      <c r="AE340" s="4">
        <v>1</v>
      </c>
      <c r="AF340" s="4"/>
      <c r="AG340" s="4">
        <v>0.99979999999999969</v>
      </c>
      <c r="AH340" s="4">
        <v>1</v>
      </c>
      <c r="AI340" s="4"/>
      <c r="AJ340" s="4">
        <v>0.99999999999999989</v>
      </c>
      <c r="AK340" s="4">
        <v>1</v>
      </c>
      <c r="AL340" s="4">
        <v>0.99719999999999964</v>
      </c>
      <c r="AM340" s="4"/>
      <c r="AN340" s="4">
        <v>0.9975999999999996</v>
      </c>
      <c r="AO340" s="4"/>
      <c r="AP340" s="4"/>
      <c r="AQ340" s="4">
        <v>0.99759999999999949</v>
      </c>
      <c r="AR340" s="4"/>
      <c r="AS340" s="4">
        <v>0.99999999999999911</v>
      </c>
      <c r="AT340" s="4">
        <v>0.98699999999999943</v>
      </c>
      <c r="AU340" s="4">
        <v>0.99999999999999978</v>
      </c>
      <c r="AV340" s="4">
        <v>1</v>
      </c>
      <c r="AW340" s="4"/>
      <c r="AX340" s="4">
        <v>1.0000000000000002</v>
      </c>
      <c r="AY340" s="4">
        <v>1.0014000000000003</v>
      </c>
      <c r="AZ340" s="4"/>
      <c r="BA340" s="4">
        <v>0.9992000000000002</v>
      </c>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c r="GB340" s="4"/>
      <c r="GC340" s="4"/>
      <c r="GD340" s="4"/>
      <c r="GE340" s="4"/>
      <c r="GF340" s="4"/>
      <c r="GG340" s="4"/>
      <c r="GH340" s="4"/>
      <c r="GI340" s="4"/>
      <c r="GJ340" s="4"/>
    </row>
    <row r="341" spans="2:192" x14ac:dyDescent="0.3">
      <c r="B341">
        <v>333.5</v>
      </c>
      <c r="C341" s="5">
        <v>0.63480000000000025</v>
      </c>
      <c r="D341" s="4">
        <v>0.89340000000000053</v>
      </c>
      <c r="E341" s="4">
        <v>1.0002000075260915</v>
      </c>
      <c r="F341" s="4">
        <v>1</v>
      </c>
      <c r="G341" s="4">
        <v>1.0000000000000002</v>
      </c>
      <c r="H341" s="4">
        <v>0.99980000000000036</v>
      </c>
      <c r="I341" s="4">
        <v>1.0024</v>
      </c>
      <c r="O341" s="4">
        <v>0.99979999999999991</v>
      </c>
      <c r="P341" s="4">
        <v>0.99999999999999978</v>
      </c>
      <c r="Q341" s="4">
        <v>0.99419999999999942</v>
      </c>
      <c r="S341" s="4">
        <v>0.99999999999999989</v>
      </c>
      <c r="T341" s="4">
        <v>0.99999999999999922</v>
      </c>
      <c r="U341" s="14"/>
      <c r="V341" s="4">
        <v>0.99999999999999967</v>
      </c>
      <c r="W341" s="4">
        <v>0.99999999999999967</v>
      </c>
      <c r="X341" s="14"/>
      <c r="Y341" s="4">
        <v>1</v>
      </c>
      <c r="Z341" s="4">
        <v>1</v>
      </c>
      <c r="AA341" s="14"/>
      <c r="AB341" s="4">
        <v>0.99999999999999978</v>
      </c>
      <c r="AC341" s="4">
        <v>1.0000000000000002</v>
      </c>
      <c r="AD341" s="14"/>
      <c r="AE341" s="4">
        <v>1</v>
      </c>
      <c r="AF341" s="4"/>
      <c r="AG341" s="4">
        <v>0.99979999999999969</v>
      </c>
      <c r="AH341" s="4">
        <v>1</v>
      </c>
      <c r="AI341" s="4"/>
      <c r="AJ341" s="4">
        <v>0.99999999999999989</v>
      </c>
      <c r="AK341" s="4">
        <v>1</v>
      </c>
      <c r="AL341" s="4">
        <v>0.99719999999999964</v>
      </c>
      <c r="AM341" s="4"/>
      <c r="AN341" s="4">
        <v>0.9975999999999996</v>
      </c>
      <c r="AO341" s="4"/>
      <c r="AP341" s="4"/>
      <c r="AQ341" s="4">
        <v>0.99759999999999949</v>
      </c>
      <c r="AR341" s="4"/>
      <c r="AS341" s="4">
        <v>0.99999999999999911</v>
      </c>
      <c r="AT341" s="4">
        <v>0.98739999999999939</v>
      </c>
      <c r="AU341" s="4">
        <v>0.99999999999999978</v>
      </c>
      <c r="AV341" s="4">
        <v>1</v>
      </c>
      <c r="AW341" s="4"/>
      <c r="AX341" s="4">
        <v>1.0000000000000002</v>
      </c>
      <c r="AY341" s="4">
        <v>1.0014000000000003</v>
      </c>
      <c r="AZ341" s="4"/>
      <c r="BA341" s="4">
        <v>0.9992000000000002</v>
      </c>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row>
    <row r="342" spans="2:192" x14ac:dyDescent="0.3">
      <c r="B342">
        <v>334.5</v>
      </c>
      <c r="C342" s="5">
        <v>0.63980000000000026</v>
      </c>
      <c r="D342" s="4">
        <v>0.89460000000000051</v>
      </c>
      <c r="E342" s="4">
        <v>1.000200007552263</v>
      </c>
      <c r="F342" s="4">
        <v>1</v>
      </c>
      <c r="G342" s="4">
        <v>1.0000000000000002</v>
      </c>
      <c r="H342" s="4">
        <v>0.99980000000000036</v>
      </c>
      <c r="I342" s="4">
        <v>1.0024</v>
      </c>
      <c r="O342" s="4">
        <v>0.99979999999999991</v>
      </c>
      <c r="P342" s="4">
        <v>0.99999999999999978</v>
      </c>
      <c r="Q342" s="4">
        <v>0.99419999999999942</v>
      </c>
      <c r="S342" s="4">
        <v>0.99999999999999989</v>
      </c>
      <c r="T342" s="4">
        <v>0.99999999999999922</v>
      </c>
      <c r="U342" s="14"/>
      <c r="V342" s="4">
        <v>0.99999999999999967</v>
      </c>
      <c r="W342" s="4">
        <v>0.99999999999999967</v>
      </c>
      <c r="X342" s="14"/>
      <c r="Y342" s="4">
        <v>1</v>
      </c>
      <c r="Z342" s="4">
        <v>1</v>
      </c>
      <c r="AA342" s="14"/>
      <c r="AB342" s="4">
        <v>0.99999999999999978</v>
      </c>
      <c r="AC342" s="4">
        <v>1.0000000000000002</v>
      </c>
      <c r="AD342" s="14"/>
      <c r="AE342" s="4">
        <v>1</v>
      </c>
      <c r="AF342" s="4"/>
      <c r="AG342" s="4">
        <v>0.99979999999999969</v>
      </c>
      <c r="AH342" s="4">
        <v>1</v>
      </c>
      <c r="AI342" s="4"/>
      <c r="AJ342" s="4">
        <v>0.99999999999999989</v>
      </c>
      <c r="AK342" s="4">
        <v>1</v>
      </c>
      <c r="AL342" s="4">
        <v>0.99719999999999964</v>
      </c>
      <c r="AM342" s="4"/>
      <c r="AN342" s="4">
        <v>0.9975999999999996</v>
      </c>
      <c r="AO342" s="4"/>
      <c r="AP342" s="4"/>
      <c r="AQ342" s="4">
        <v>0.99759999999999949</v>
      </c>
      <c r="AR342" s="4"/>
      <c r="AS342" s="4">
        <v>0.99999999999999911</v>
      </c>
      <c r="AT342" s="4">
        <v>0.98759999999999937</v>
      </c>
      <c r="AU342" s="4">
        <v>0.99999999999999978</v>
      </c>
      <c r="AV342" s="4">
        <v>1</v>
      </c>
      <c r="AW342" s="4"/>
      <c r="AX342" s="4">
        <v>1.0000000000000002</v>
      </c>
      <c r="AY342" s="4">
        <v>1.0014000000000003</v>
      </c>
      <c r="AZ342" s="4"/>
      <c r="BA342" s="4">
        <v>0.9992000000000002</v>
      </c>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c r="GB342" s="4"/>
      <c r="GC342" s="4"/>
      <c r="GD342" s="4"/>
      <c r="GE342" s="4"/>
      <c r="GF342" s="4"/>
      <c r="GG342" s="4"/>
      <c r="GH342" s="4"/>
      <c r="GI342" s="4"/>
      <c r="GJ342" s="4"/>
    </row>
    <row r="343" spans="2:192" x14ac:dyDescent="0.3">
      <c r="B343">
        <v>335.5</v>
      </c>
      <c r="C343" s="5">
        <v>0.64380000000000026</v>
      </c>
      <c r="D343" s="4">
        <v>0.89680000000000049</v>
      </c>
      <c r="E343" s="4">
        <v>1.0002000075784345</v>
      </c>
      <c r="F343" s="4">
        <v>1</v>
      </c>
      <c r="G343" s="4">
        <v>1.0000000000000002</v>
      </c>
      <c r="H343" s="4">
        <v>0.99980000000000036</v>
      </c>
      <c r="I343" s="4">
        <v>1.0024</v>
      </c>
      <c r="O343" s="4">
        <v>0.99979999999999991</v>
      </c>
      <c r="P343" s="4">
        <v>0.99999999999999978</v>
      </c>
      <c r="Q343" s="4">
        <v>0.99419999999999942</v>
      </c>
      <c r="S343" s="4">
        <v>0.99999999999999989</v>
      </c>
      <c r="T343" s="4">
        <v>0.99999999999999922</v>
      </c>
      <c r="U343" s="14"/>
      <c r="V343" s="4">
        <v>0.99999999999999967</v>
      </c>
      <c r="W343" s="4">
        <v>0.99999999999999967</v>
      </c>
      <c r="X343" s="14"/>
      <c r="Y343" s="4">
        <v>1</v>
      </c>
      <c r="Z343" s="4">
        <v>1</v>
      </c>
      <c r="AA343" s="14"/>
      <c r="AB343" s="4">
        <v>0.99999999999999978</v>
      </c>
      <c r="AC343" s="4">
        <v>1.0000000000000002</v>
      </c>
      <c r="AD343" s="14"/>
      <c r="AE343" s="4">
        <v>1</v>
      </c>
      <c r="AF343" s="4"/>
      <c r="AG343" s="4">
        <v>0.99979999999999969</v>
      </c>
      <c r="AH343" s="4">
        <v>1</v>
      </c>
      <c r="AI343" s="4"/>
      <c r="AJ343" s="4">
        <v>0.99999999999999989</v>
      </c>
      <c r="AK343" s="4">
        <v>1</v>
      </c>
      <c r="AL343" s="4">
        <v>0.99719999999999964</v>
      </c>
      <c r="AM343" s="4"/>
      <c r="AN343" s="4">
        <v>0.9975999999999996</v>
      </c>
      <c r="AO343" s="4"/>
      <c r="AP343" s="4"/>
      <c r="AQ343" s="4">
        <v>0.99759999999999949</v>
      </c>
      <c r="AR343" s="4"/>
      <c r="AS343" s="4">
        <v>0.99999999999999911</v>
      </c>
      <c r="AT343" s="4">
        <v>0.98779999999999935</v>
      </c>
      <c r="AU343" s="4">
        <v>0.99999999999999978</v>
      </c>
      <c r="AV343" s="4">
        <v>1</v>
      </c>
      <c r="AW343" s="4"/>
      <c r="AX343" s="4">
        <v>1.0000000000000002</v>
      </c>
      <c r="AY343" s="4">
        <v>1.0014000000000003</v>
      </c>
      <c r="AZ343" s="4"/>
      <c r="BA343" s="4">
        <v>0.9992000000000002</v>
      </c>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c r="GB343" s="4"/>
      <c r="GC343" s="4"/>
      <c r="GD343" s="4"/>
      <c r="GE343" s="4"/>
      <c r="GF343" s="4"/>
      <c r="GG343" s="4"/>
      <c r="GH343" s="4"/>
      <c r="GI343" s="4"/>
      <c r="GJ343" s="4"/>
    </row>
    <row r="344" spans="2:192" x14ac:dyDescent="0.3">
      <c r="B344">
        <v>336.5</v>
      </c>
      <c r="C344" s="5">
        <v>0.64640000000000031</v>
      </c>
      <c r="D344" s="4">
        <v>0.89840000000000053</v>
      </c>
      <c r="E344" s="4">
        <v>1.000200007604606</v>
      </c>
      <c r="F344" s="4">
        <v>1</v>
      </c>
      <c r="G344" s="4">
        <v>1.0000000000000002</v>
      </c>
      <c r="H344" s="4">
        <v>0.99980000000000036</v>
      </c>
      <c r="I344" s="4">
        <v>1.0024</v>
      </c>
      <c r="O344" s="4">
        <v>0.99979999999999991</v>
      </c>
      <c r="P344" s="4">
        <v>0.99999999999999978</v>
      </c>
      <c r="Q344" s="4">
        <v>0.99419999999999942</v>
      </c>
      <c r="S344" s="4">
        <v>0.99999999999999989</v>
      </c>
      <c r="T344" s="4">
        <v>0.99999999999999922</v>
      </c>
      <c r="U344" s="14"/>
      <c r="V344" s="4">
        <v>0.99999999999999967</v>
      </c>
      <c r="W344" s="4">
        <v>0.99999999999999967</v>
      </c>
      <c r="X344" s="14"/>
      <c r="Y344" s="4">
        <v>1</v>
      </c>
      <c r="Z344" s="4">
        <v>1</v>
      </c>
      <c r="AA344" s="14"/>
      <c r="AB344" s="4">
        <v>0.99999999999999978</v>
      </c>
      <c r="AC344" s="4">
        <v>1.0000000000000002</v>
      </c>
      <c r="AD344" s="14"/>
      <c r="AE344" s="4">
        <v>1</v>
      </c>
      <c r="AF344" s="4"/>
      <c r="AG344" s="4">
        <v>0.99979999999999969</v>
      </c>
      <c r="AH344" s="4">
        <v>1</v>
      </c>
      <c r="AI344" s="4"/>
      <c r="AJ344" s="4">
        <v>0.99999999999999989</v>
      </c>
      <c r="AK344" s="4">
        <v>1</v>
      </c>
      <c r="AL344" s="4">
        <v>0.99719999999999964</v>
      </c>
      <c r="AM344" s="4"/>
      <c r="AN344" s="4">
        <v>0.9975999999999996</v>
      </c>
      <c r="AO344" s="4"/>
      <c r="AP344" s="4"/>
      <c r="AQ344" s="4">
        <v>0.99759999999999949</v>
      </c>
      <c r="AR344" s="4"/>
      <c r="AS344" s="4">
        <v>0.99999999999999911</v>
      </c>
      <c r="AT344" s="4">
        <v>0.98799999999999932</v>
      </c>
      <c r="AU344" s="4">
        <v>0.99999999999999978</v>
      </c>
      <c r="AV344" s="4">
        <v>1</v>
      </c>
      <c r="AW344" s="4"/>
      <c r="AX344" s="4">
        <v>1.0000000000000002</v>
      </c>
      <c r="AY344" s="4">
        <v>1.0014000000000003</v>
      </c>
      <c r="AZ344" s="4"/>
      <c r="BA344" s="4">
        <v>0.9992000000000002</v>
      </c>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row>
    <row r="345" spans="2:192" x14ac:dyDescent="0.3">
      <c r="B345">
        <v>337.5</v>
      </c>
      <c r="C345" s="5">
        <v>0.64900000000000035</v>
      </c>
      <c r="D345" s="4">
        <v>0.90040000000000053</v>
      </c>
      <c r="E345" s="4">
        <v>1.0002000076307775</v>
      </c>
      <c r="F345" s="4">
        <v>1</v>
      </c>
      <c r="G345" s="4">
        <v>1.0000000000000002</v>
      </c>
      <c r="H345" s="4">
        <v>0.99980000000000036</v>
      </c>
      <c r="I345" s="4">
        <v>1.0024</v>
      </c>
      <c r="O345" s="4">
        <v>0.99979999999999991</v>
      </c>
      <c r="P345" s="4">
        <v>0.99999999999999978</v>
      </c>
      <c r="Q345" s="4">
        <v>0.99419999999999942</v>
      </c>
      <c r="S345" s="4">
        <v>0.99999999999999989</v>
      </c>
      <c r="T345" s="4">
        <v>0.99999999999999922</v>
      </c>
      <c r="U345" s="14"/>
      <c r="V345" s="4">
        <v>0.99999999999999967</v>
      </c>
      <c r="W345" s="4">
        <v>0.99999999999999967</v>
      </c>
      <c r="X345" s="14"/>
      <c r="Y345" s="4">
        <v>1</v>
      </c>
      <c r="Z345" s="4">
        <v>1</v>
      </c>
      <c r="AA345" s="14"/>
      <c r="AB345" s="4">
        <v>0.99999999999999978</v>
      </c>
      <c r="AC345" s="4">
        <v>1.0000000000000002</v>
      </c>
      <c r="AD345" s="14"/>
      <c r="AE345" s="4">
        <v>1</v>
      </c>
      <c r="AF345" s="4"/>
      <c r="AG345" s="4">
        <v>0.99979999999999969</v>
      </c>
      <c r="AH345" s="4">
        <v>1</v>
      </c>
      <c r="AI345" s="4"/>
      <c r="AJ345" s="4">
        <v>0.99999999999999989</v>
      </c>
      <c r="AK345" s="4">
        <v>1</v>
      </c>
      <c r="AL345" s="4">
        <v>0.99719999999999964</v>
      </c>
      <c r="AM345" s="4"/>
      <c r="AN345" s="4">
        <v>0.9975999999999996</v>
      </c>
      <c r="AO345" s="4"/>
      <c r="AP345" s="4"/>
      <c r="AQ345" s="4">
        <v>0.99759999999999949</v>
      </c>
      <c r="AR345" s="4"/>
      <c r="AS345" s="4">
        <v>0.99999999999999911</v>
      </c>
      <c r="AT345" s="4">
        <v>0.9881999999999993</v>
      </c>
      <c r="AU345" s="4">
        <v>0.99999999999999978</v>
      </c>
      <c r="AV345" s="4">
        <v>1</v>
      </c>
      <c r="AW345" s="4"/>
      <c r="AX345" s="4">
        <v>1.0000000000000002</v>
      </c>
      <c r="AY345" s="4">
        <v>1.0014000000000003</v>
      </c>
      <c r="AZ345" s="4"/>
      <c r="BA345" s="4">
        <v>0.9992000000000002</v>
      </c>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row>
    <row r="346" spans="2:192" x14ac:dyDescent="0.3">
      <c r="B346">
        <v>338.5</v>
      </c>
      <c r="C346" s="5">
        <v>0.65500000000000036</v>
      </c>
      <c r="D346" s="4">
        <v>0.90340000000000054</v>
      </c>
      <c r="E346" s="4">
        <v>1.0002000076569491</v>
      </c>
      <c r="F346" s="4">
        <v>1</v>
      </c>
      <c r="G346" s="4">
        <v>1.0000000000000002</v>
      </c>
      <c r="H346" s="4">
        <v>0.99980000000000036</v>
      </c>
      <c r="I346" s="4">
        <v>1.0024</v>
      </c>
      <c r="O346" s="4">
        <v>0.99979999999999991</v>
      </c>
      <c r="P346" s="4">
        <v>0.99999999999999978</v>
      </c>
      <c r="Q346" s="4">
        <v>0.99419999999999942</v>
      </c>
      <c r="S346" s="4">
        <v>0.99999999999999989</v>
      </c>
      <c r="T346" s="4">
        <v>0.99999999999999922</v>
      </c>
      <c r="U346" s="14"/>
      <c r="V346" s="4">
        <v>0.99999999999999967</v>
      </c>
      <c r="W346" s="4">
        <v>0.99999999999999967</v>
      </c>
      <c r="X346" s="14"/>
      <c r="Y346" s="4">
        <v>1</v>
      </c>
      <c r="Z346" s="4">
        <v>1</v>
      </c>
      <c r="AA346" s="14"/>
      <c r="AB346" s="4">
        <v>0.99999999999999978</v>
      </c>
      <c r="AC346" s="4">
        <v>1.0000000000000002</v>
      </c>
      <c r="AD346" s="14"/>
      <c r="AE346" s="4">
        <v>1</v>
      </c>
      <c r="AF346" s="4"/>
      <c r="AG346" s="4">
        <v>0.99979999999999969</v>
      </c>
      <c r="AH346" s="4">
        <v>1</v>
      </c>
      <c r="AI346" s="4"/>
      <c r="AJ346" s="4">
        <v>0.99999999999999989</v>
      </c>
      <c r="AK346" s="4">
        <v>1</v>
      </c>
      <c r="AL346" s="4">
        <v>0.99719999999999964</v>
      </c>
      <c r="AM346" s="4"/>
      <c r="AN346" s="4">
        <v>0.9975999999999996</v>
      </c>
      <c r="AO346" s="4"/>
      <c r="AP346" s="4"/>
      <c r="AQ346" s="4">
        <v>0.99759999999999949</v>
      </c>
      <c r="AR346" s="4"/>
      <c r="AS346" s="4">
        <v>0.99999999999999911</v>
      </c>
      <c r="AT346" s="4">
        <v>0.98859999999999926</v>
      </c>
      <c r="AU346" s="4">
        <v>0.99999999999999978</v>
      </c>
      <c r="AV346" s="4">
        <v>1</v>
      </c>
      <c r="AW346" s="4"/>
      <c r="AX346" s="4">
        <v>1.0000000000000002</v>
      </c>
      <c r="AY346" s="4">
        <v>1.0014000000000003</v>
      </c>
      <c r="AZ346" s="4"/>
      <c r="BA346" s="4">
        <v>0.9992000000000002</v>
      </c>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c r="GB346" s="4"/>
      <c r="GC346" s="4"/>
      <c r="GD346" s="4"/>
      <c r="GE346" s="4"/>
      <c r="GF346" s="4"/>
      <c r="GG346" s="4"/>
      <c r="GH346" s="4"/>
      <c r="GI346" s="4"/>
      <c r="GJ346" s="4"/>
    </row>
    <row r="347" spans="2:192" x14ac:dyDescent="0.3">
      <c r="B347">
        <v>339.5</v>
      </c>
      <c r="C347" s="5">
        <v>0.65840000000000032</v>
      </c>
      <c r="D347" s="4">
        <v>0.90440000000000054</v>
      </c>
      <c r="E347" s="4">
        <v>1.0002000076831206</v>
      </c>
      <c r="F347" s="4">
        <v>1</v>
      </c>
      <c r="G347" s="4">
        <v>1.0000000000000002</v>
      </c>
      <c r="H347" s="4">
        <v>0.99980000000000036</v>
      </c>
      <c r="I347" s="4">
        <v>1.0024</v>
      </c>
      <c r="O347" s="4">
        <v>0.99979999999999991</v>
      </c>
      <c r="P347" s="4">
        <v>0.99999999999999978</v>
      </c>
      <c r="Q347" s="4">
        <v>0.99419999999999942</v>
      </c>
      <c r="S347" s="4">
        <v>0.99999999999999989</v>
      </c>
      <c r="T347" s="4">
        <v>0.99999999999999922</v>
      </c>
      <c r="U347" s="14"/>
      <c r="V347" s="4">
        <v>0.99999999999999967</v>
      </c>
      <c r="W347" s="4">
        <v>0.99999999999999967</v>
      </c>
      <c r="X347" s="14"/>
      <c r="Y347" s="4">
        <v>1</v>
      </c>
      <c r="Z347" s="4">
        <v>1</v>
      </c>
      <c r="AA347" s="14"/>
      <c r="AB347" s="4">
        <v>0.99999999999999978</v>
      </c>
      <c r="AC347" s="4">
        <v>1.0000000000000002</v>
      </c>
      <c r="AD347" s="14"/>
      <c r="AE347" s="4">
        <v>1</v>
      </c>
      <c r="AF347" s="4"/>
      <c r="AG347" s="4">
        <v>0.99979999999999969</v>
      </c>
      <c r="AH347" s="4">
        <v>1</v>
      </c>
      <c r="AI347" s="4"/>
      <c r="AJ347" s="4">
        <v>0.99999999999999989</v>
      </c>
      <c r="AK347" s="4">
        <v>1</v>
      </c>
      <c r="AL347" s="4">
        <v>0.99719999999999964</v>
      </c>
      <c r="AM347" s="4"/>
      <c r="AN347" s="4">
        <v>0.9975999999999996</v>
      </c>
      <c r="AO347" s="4"/>
      <c r="AP347" s="4"/>
      <c r="AQ347" s="4">
        <v>0.99759999999999949</v>
      </c>
      <c r="AR347" s="4"/>
      <c r="AS347" s="4">
        <v>0.99999999999999911</v>
      </c>
      <c r="AT347" s="4">
        <v>0.98879999999999924</v>
      </c>
      <c r="AU347" s="4">
        <v>0.99999999999999978</v>
      </c>
      <c r="AV347" s="4">
        <v>1</v>
      </c>
      <c r="AW347" s="4"/>
      <c r="AX347" s="4">
        <v>1.0000000000000002</v>
      </c>
      <c r="AY347" s="4">
        <v>1.0014000000000003</v>
      </c>
      <c r="AZ347" s="4"/>
      <c r="BA347" s="4">
        <v>0.9992000000000002</v>
      </c>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c r="GB347" s="4"/>
      <c r="GC347" s="4"/>
      <c r="GD347" s="4"/>
      <c r="GE347" s="4"/>
      <c r="GF347" s="4"/>
      <c r="GG347" s="4"/>
      <c r="GH347" s="4"/>
      <c r="GI347" s="4"/>
      <c r="GJ347" s="4"/>
    </row>
    <row r="348" spans="2:192" x14ac:dyDescent="0.3">
      <c r="B348">
        <v>340.5</v>
      </c>
      <c r="C348" s="5">
        <v>0.66240000000000032</v>
      </c>
      <c r="D348" s="4">
        <v>0.90620000000000056</v>
      </c>
      <c r="E348" s="4">
        <v>1.0002000077092921</v>
      </c>
      <c r="F348" s="4">
        <v>1</v>
      </c>
      <c r="G348" s="4">
        <v>1.0000000000000002</v>
      </c>
      <c r="H348" s="4">
        <v>0.99980000000000036</v>
      </c>
      <c r="I348" s="4">
        <v>1.0024</v>
      </c>
      <c r="O348" s="4">
        <v>0.99979999999999991</v>
      </c>
      <c r="P348" s="4">
        <v>0.99999999999999978</v>
      </c>
      <c r="Q348" s="4">
        <v>0.99419999999999942</v>
      </c>
      <c r="S348" s="4">
        <v>0.99999999999999989</v>
      </c>
      <c r="T348" s="4">
        <v>0.99999999999999922</v>
      </c>
      <c r="U348" s="14"/>
      <c r="V348" s="4">
        <v>0.99999999999999967</v>
      </c>
      <c r="W348" s="4">
        <v>0.99999999999999967</v>
      </c>
      <c r="X348" s="14"/>
      <c r="Y348" s="4">
        <v>1</v>
      </c>
      <c r="Z348" s="4">
        <v>1</v>
      </c>
      <c r="AA348" s="14"/>
      <c r="AB348" s="4">
        <v>0.99999999999999978</v>
      </c>
      <c r="AC348" s="4">
        <v>1.0000000000000002</v>
      </c>
      <c r="AD348" s="14"/>
      <c r="AE348" s="4">
        <v>1</v>
      </c>
      <c r="AF348" s="4"/>
      <c r="AG348" s="4">
        <v>0.99979999999999969</v>
      </c>
      <c r="AH348" s="4">
        <v>1</v>
      </c>
      <c r="AI348" s="4"/>
      <c r="AJ348" s="4">
        <v>0.99999999999999989</v>
      </c>
      <c r="AK348" s="4">
        <v>1</v>
      </c>
      <c r="AL348" s="4">
        <v>0.99719999999999964</v>
      </c>
      <c r="AM348" s="4"/>
      <c r="AN348" s="4">
        <v>0.9975999999999996</v>
      </c>
      <c r="AO348" s="4"/>
      <c r="AP348" s="4"/>
      <c r="AQ348" s="4">
        <v>0.99759999999999949</v>
      </c>
      <c r="AR348" s="4"/>
      <c r="AS348" s="4">
        <v>0.99999999999999911</v>
      </c>
      <c r="AT348" s="4">
        <v>0.98899999999999921</v>
      </c>
      <c r="AU348" s="4">
        <v>0.99999999999999978</v>
      </c>
      <c r="AV348" s="4">
        <v>1</v>
      </c>
      <c r="AW348" s="4"/>
      <c r="AX348" s="4">
        <v>1.0000000000000002</v>
      </c>
      <c r="AY348" s="4">
        <v>1.0014000000000003</v>
      </c>
      <c r="AZ348" s="4"/>
      <c r="BA348" s="4">
        <v>0.9992000000000002</v>
      </c>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c r="GB348" s="4"/>
      <c r="GC348" s="4"/>
      <c r="GD348" s="4"/>
      <c r="GE348" s="4"/>
      <c r="GF348" s="4"/>
      <c r="GG348" s="4"/>
      <c r="GH348" s="4"/>
      <c r="GI348" s="4"/>
      <c r="GJ348" s="4"/>
    </row>
    <row r="349" spans="2:192" x14ac:dyDescent="0.3">
      <c r="B349">
        <v>341.5</v>
      </c>
      <c r="C349" s="5">
        <v>0.66640000000000033</v>
      </c>
      <c r="D349" s="4">
        <v>0.90700000000000058</v>
      </c>
      <c r="E349" s="4">
        <v>1.0002000077354636</v>
      </c>
      <c r="F349" s="4">
        <v>1</v>
      </c>
      <c r="G349" s="4">
        <v>1.0000000000000002</v>
      </c>
      <c r="H349" s="4">
        <v>0.99980000000000036</v>
      </c>
      <c r="I349" s="4">
        <v>1.0024</v>
      </c>
      <c r="O349" s="4">
        <v>0.99979999999999991</v>
      </c>
      <c r="P349" s="4">
        <v>0.99999999999999978</v>
      </c>
      <c r="Q349" s="4">
        <v>0.99419999999999942</v>
      </c>
      <c r="S349" s="4">
        <v>0.99999999999999989</v>
      </c>
      <c r="T349" s="4">
        <v>0.99999999999999922</v>
      </c>
      <c r="U349" s="14"/>
      <c r="V349" s="4">
        <v>0.99999999999999967</v>
      </c>
      <c r="W349" s="4">
        <v>0.99999999999999967</v>
      </c>
      <c r="X349" s="14"/>
      <c r="Y349" s="4">
        <v>1</v>
      </c>
      <c r="Z349" s="4">
        <v>1</v>
      </c>
      <c r="AA349" s="14"/>
      <c r="AB349" s="4">
        <v>0.99999999999999978</v>
      </c>
      <c r="AC349" s="4">
        <v>1.0000000000000002</v>
      </c>
      <c r="AD349" s="14"/>
      <c r="AE349" s="4">
        <v>1</v>
      </c>
      <c r="AF349" s="4"/>
      <c r="AG349" s="4">
        <v>0.99979999999999969</v>
      </c>
      <c r="AH349" s="4">
        <v>1</v>
      </c>
      <c r="AI349" s="4"/>
      <c r="AJ349" s="4">
        <v>0.99999999999999989</v>
      </c>
      <c r="AK349" s="4">
        <v>1</v>
      </c>
      <c r="AL349" s="4">
        <v>0.99719999999999964</v>
      </c>
      <c r="AM349" s="4"/>
      <c r="AN349" s="4">
        <v>0.9975999999999996</v>
      </c>
      <c r="AO349" s="4"/>
      <c r="AP349" s="4"/>
      <c r="AQ349" s="4">
        <v>0.99759999999999949</v>
      </c>
      <c r="AR349" s="4"/>
      <c r="AS349" s="4">
        <v>0.99999999999999911</v>
      </c>
      <c r="AT349" s="4">
        <v>0.98959999999999926</v>
      </c>
      <c r="AU349" s="4">
        <v>0.99999999999999978</v>
      </c>
      <c r="AV349" s="4">
        <v>1</v>
      </c>
      <c r="AW349" s="4"/>
      <c r="AX349" s="4">
        <v>1.0000000000000002</v>
      </c>
      <c r="AY349" s="4">
        <v>1.0014000000000003</v>
      </c>
      <c r="AZ349" s="4"/>
      <c r="BA349" s="4">
        <v>0.9992000000000002</v>
      </c>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row>
    <row r="350" spans="2:192" x14ac:dyDescent="0.3">
      <c r="B350">
        <v>342.5</v>
      </c>
      <c r="C350" s="5">
        <v>0.66980000000000028</v>
      </c>
      <c r="D350" s="4">
        <v>0.90820000000000056</v>
      </c>
      <c r="E350" s="4">
        <v>1.0002000077616351</v>
      </c>
      <c r="F350" s="4">
        <v>1</v>
      </c>
      <c r="G350" s="4">
        <v>1.0000000000000002</v>
      </c>
      <c r="H350" s="4">
        <v>0.99980000000000036</v>
      </c>
      <c r="I350" s="4">
        <v>1.0024</v>
      </c>
      <c r="O350" s="4">
        <v>0.99979999999999991</v>
      </c>
      <c r="P350" s="4">
        <v>0.99999999999999978</v>
      </c>
      <c r="Q350" s="4">
        <v>0.99419999999999942</v>
      </c>
      <c r="S350" s="4">
        <v>0.99999999999999989</v>
      </c>
      <c r="T350" s="4">
        <v>0.99999999999999922</v>
      </c>
      <c r="U350" s="14"/>
      <c r="V350" s="4">
        <v>0.99999999999999967</v>
      </c>
      <c r="W350" s="4">
        <v>0.99999999999999967</v>
      </c>
      <c r="X350" s="14"/>
      <c r="Y350" s="4">
        <v>1</v>
      </c>
      <c r="Z350" s="4">
        <v>1</v>
      </c>
      <c r="AA350" s="14"/>
      <c r="AB350" s="4">
        <v>0.99999999999999978</v>
      </c>
      <c r="AC350" s="4">
        <v>1.0000000000000002</v>
      </c>
      <c r="AD350" s="14"/>
      <c r="AE350" s="4">
        <v>1</v>
      </c>
      <c r="AF350" s="4"/>
      <c r="AG350" s="4">
        <v>0.99979999999999969</v>
      </c>
      <c r="AH350" s="4">
        <v>1</v>
      </c>
      <c r="AI350" s="4"/>
      <c r="AJ350" s="4">
        <v>0.99999999999999989</v>
      </c>
      <c r="AK350" s="4">
        <v>1</v>
      </c>
      <c r="AL350" s="4">
        <v>0.99719999999999964</v>
      </c>
      <c r="AM350" s="4"/>
      <c r="AN350" s="4">
        <v>0.9975999999999996</v>
      </c>
      <c r="AO350" s="4"/>
      <c r="AP350" s="4"/>
      <c r="AQ350" s="4">
        <v>0.99759999999999949</v>
      </c>
      <c r="AR350" s="4"/>
      <c r="AS350" s="4">
        <v>0.99999999999999911</v>
      </c>
      <c r="AT350" s="4">
        <v>0.98999999999999921</v>
      </c>
      <c r="AU350" s="4">
        <v>0.99999999999999978</v>
      </c>
      <c r="AV350" s="4">
        <v>1</v>
      </c>
      <c r="AW350" s="4"/>
      <c r="AX350" s="4">
        <v>1.0000000000000002</v>
      </c>
      <c r="AY350" s="4">
        <v>1.0014000000000003</v>
      </c>
      <c r="AZ350" s="4"/>
      <c r="BA350" s="4">
        <v>0.9992000000000002</v>
      </c>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row>
    <row r="351" spans="2:192" x14ac:dyDescent="0.3">
      <c r="B351">
        <v>343.5</v>
      </c>
      <c r="C351" s="5">
        <v>0.67240000000000033</v>
      </c>
      <c r="D351" s="4">
        <v>0.91120000000000057</v>
      </c>
      <c r="E351" s="4">
        <v>1.0002000077878066</v>
      </c>
      <c r="F351" s="4">
        <v>1</v>
      </c>
      <c r="G351" s="4">
        <v>1.0000000000000002</v>
      </c>
      <c r="H351" s="4">
        <v>0.99980000000000036</v>
      </c>
      <c r="I351" s="4">
        <v>1.0024</v>
      </c>
      <c r="O351" s="4">
        <v>0.99979999999999991</v>
      </c>
      <c r="P351" s="4">
        <v>0.99999999999999978</v>
      </c>
      <c r="Q351" s="4">
        <v>0.99419999999999942</v>
      </c>
      <c r="S351" s="4">
        <v>0.99999999999999989</v>
      </c>
      <c r="T351" s="4">
        <v>0.99999999999999922</v>
      </c>
      <c r="U351" s="14"/>
      <c r="V351" s="4">
        <v>0.99999999999999967</v>
      </c>
      <c r="W351" s="4">
        <v>0.99999999999999967</v>
      </c>
      <c r="X351" s="14"/>
      <c r="Y351" s="4">
        <v>1</v>
      </c>
      <c r="Z351" s="4">
        <v>1</v>
      </c>
      <c r="AA351" s="14"/>
      <c r="AB351" s="4">
        <v>0.99999999999999978</v>
      </c>
      <c r="AC351" s="4">
        <v>1.0000000000000002</v>
      </c>
      <c r="AD351" s="14"/>
      <c r="AE351" s="4">
        <v>1</v>
      </c>
      <c r="AF351" s="4"/>
      <c r="AG351" s="4">
        <v>0.99979999999999969</v>
      </c>
      <c r="AH351" s="4">
        <v>1</v>
      </c>
      <c r="AI351" s="4"/>
      <c r="AJ351" s="4">
        <v>0.99999999999999989</v>
      </c>
      <c r="AK351" s="4">
        <v>1</v>
      </c>
      <c r="AL351" s="4">
        <v>0.99719999999999964</v>
      </c>
      <c r="AM351" s="4"/>
      <c r="AN351" s="4">
        <v>0.9975999999999996</v>
      </c>
      <c r="AO351" s="4"/>
      <c r="AP351" s="4"/>
      <c r="AQ351" s="4">
        <v>0.99759999999999949</v>
      </c>
      <c r="AR351" s="4"/>
      <c r="AS351" s="4">
        <v>0.99999999999999911</v>
      </c>
      <c r="AT351" s="4">
        <v>0.99019999999999919</v>
      </c>
      <c r="AU351" s="4">
        <v>0.99999999999999978</v>
      </c>
      <c r="AV351" s="4">
        <v>1</v>
      </c>
      <c r="AW351" s="4"/>
      <c r="AX351" s="4">
        <v>1.0000000000000002</v>
      </c>
      <c r="AY351" s="4">
        <v>1.0014000000000003</v>
      </c>
      <c r="AZ351" s="4"/>
      <c r="BA351" s="4">
        <v>0.9992000000000002</v>
      </c>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row>
    <row r="352" spans="2:192" x14ac:dyDescent="0.3">
      <c r="B352">
        <v>344.5</v>
      </c>
      <c r="C352" s="5">
        <v>0.67600000000000038</v>
      </c>
      <c r="D352" s="4">
        <v>0.91220000000000057</v>
      </c>
      <c r="E352" s="4">
        <v>1.0002000078139781</v>
      </c>
      <c r="F352" s="4">
        <v>1</v>
      </c>
      <c r="G352" s="4">
        <v>1.0000000000000002</v>
      </c>
      <c r="H352" s="4">
        <v>0.99980000000000036</v>
      </c>
      <c r="I352" s="4">
        <v>1.0024</v>
      </c>
      <c r="O352" s="4">
        <v>0.99979999999999991</v>
      </c>
      <c r="P352" s="4">
        <v>0.99999999999999978</v>
      </c>
      <c r="Q352" s="4">
        <v>0.99419999999999942</v>
      </c>
      <c r="S352" s="4">
        <v>0.99999999999999989</v>
      </c>
      <c r="T352" s="4">
        <v>0.99999999999999922</v>
      </c>
      <c r="U352" s="14"/>
      <c r="V352" s="4">
        <v>0.99999999999999967</v>
      </c>
      <c r="W352" s="4">
        <v>0.99999999999999967</v>
      </c>
      <c r="X352" s="14"/>
      <c r="Y352" s="4">
        <v>1</v>
      </c>
      <c r="Z352" s="4">
        <v>1</v>
      </c>
      <c r="AA352" s="14"/>
      <c r="AB352" s="4">
        <v>0.99999999999999978</v>
      </c>
      <c r="AC352" s="4">
        <v>1.0000000000000002</v>
      </c>
      <c r="AD352" s="14"/>
      <c r="AE352" s="4">
        <v>1</v>
      </c>
      <c r="AF352" s="4"/>
      <c r="AG352" s="4">
        <v>0.99979999999999969</v>
      </c>
      <c r="AH352" s="4">
        <v>1</v>
      </c>
      <c r="AI352" s="4"/>
      <c r="AJ352" s="4">
        <v>0.99999999999999989</v>
      </c>
      <c r="AK352" s="4">
        <v>1</v>
      </c>
      <c r="AL352" s="4">
        <v>0.99719999999999964</v>
      </c>
      <c r="AM352" s="4"/>
      <c r="AN352" s="4">
        <v>0.9975999999999996</v>
      </c>
      <c r="AO352" s="4"/>
      <c r="AP352" s="4"/>
      <c r="AQ352" s="4">
        <v>0.99759999999999949</v>
      </c>
      <c r="AR352" s="4"/>
      <c r="AS352" s="4">
        <v>0.99999999999999911</v>
      </c>
      <c r="AT352" s="4">
        <v>0.99039999999999917</v>
      </c>
      <c r="AU352" s="4">
        <v>0.99999999999999978</v>
      </c>
      <c r="AV352" s="4">
        <v>1</v>
      </c>
      <c r="AW352" s="4"/>
      <c r="AX352" s="4">
        <v>1.0000000000000002</v>
      </c>
      <c r="AY352" s="4">
        <v>1.0014000000000003</v>
      </c>
      <c r="AZ352" s="4"/>
      <c r="BA352" s="4">
        <v>0.9992000000000002</v>
      </c>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row>
    <row r="353" spans="2:192" x14ac:dyDescent="0.3">
      <c r="B353">
        <v>345.5</v>
      </c>
      <c r="C353" s="5">
        <v>0.67960000000000043</v>
      </c>
      <c r="D353" s="4">
        <v>0.91440000000000055</v>
      </c>
      <c r="E353" s="4">
        <v>1.0002000078401496</v>
      </c>
      <c r="F353" s="4">
        <v>1</v>
      </c>
      <c r="G353" s="4">
        <v>1.0000000000000002</v>
      </c>
      <c r="H353" s="4">
        <v>0.99980000000000036</v>
      </c>
      <c r="I353" s="4">
        <v>1.0024</v>
      </c>
      <c r="O353" s="4">
        <v>0.99979999999999991</v>
      </c>
      <c r="P353" s="4">
        <v>0.99999999999999978</v>
      </c>
      <c r="Q353" s="4">
        <v>0.99419999999999942</v>
      </c>
      <c r="S353" s="4">
        <v>0.99999999999999989</v>
      </c>
      <c r="T353" s="4">
        <v>0.99999999999999922</v>
      </c>
      <c r="U353" s="14"/>
      <c r="V353" s="4">
        <v>0.99999999999999967</v>
      </c>
      <c r="W353" s="4">
        <v>0.99999999999999967</v>
      </c>
      <c r="X353" s="14"/>
      <c r="Y353" s="4">
        <v>1</v>
      </c>
      <c r="Z353" s="4">
        <v>1</v>
      </c>
      <c r="AA353" s="14"/>
      <c r="AB353" s="4">
        <v>0.99999999999999978</v>
      </c>
      <c r="AC353" s="4">
        <v>1.0000000000000002</v>
      </c>
      <c r="AD353" s="14"/>
      <c r="AE353" s="4">
        <v>1</v>
      </c>
      <c r="AF353" s="4"/>
      <c r="AG353" s="4">
        <v>0.99979999999999969</v>
      </c>
      <c r="AH353" s="4">
        <v>1</v>
      </c>
      <c r="AI353" s="4"/>
      <c r="AJ353" s="4">
        <v>0.99999999999999989</v>
      </c>
      <c r="AK353" s="4">
        <v>1</v>
      </c>
      <c r="AL353" s="4">
        <v>0.99719999999999964</v>
      </c>
      <c r="AM353" s="4"/>
      <c r="AN353" s="4">
        <v>0.9975999999999996</v>
      </c>
      <c r="AO353" s="4"/>
      <c r="AP353" s="4"/>
      <c r="AQ353" s="4">
        <v>0.99759999999999949</v>
      </c>
      <c r="AR353" s="4"/>
      <c r="AS353" s="4">
        <v>0.99999999999999911</v>
      </c>
      <c r="AT353" s="4">
        <v>0.99039999999999917</v>
      </c>
      <c r="AU353" s="4">
        <v>0.99999999999999978</v>
      </c>
      <c r="AV353" s="4">
        <v>1</v>
      </c>
      <c r="AW353" s="4"/>
      <c r="AX353" s="4">
        <v>1.0000000000000002</v>
      </c>
      <c r="AY353" s="4">
        <v>1.0014000000000003</v>
      </c>
      <c r="AZ353" s="4"/>
      <c r="BA353" s="4">
        <v>0.9992000000000002</v>
      </c>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row>
    <row r="354" spans="2:192" x14ac:dyDescent="0.3">
      <c r="B354">
        <v>346.5</v>
      </c>
      <c r="C354" s="5">
        <v>0.68280000000000041</v>
      </c>
      <c r="D354" s="4">
        <v>0.91800000000000059</v>
      </c>
      <c r="E354" s="4">
        <v>1.0002000078663211</v>
      </c>
      <c r="F354" s="4">
        <v>1</v>
      </c>
      <c r="G354" s="4">
        <v>1.0000000000000002</v>
      </c>
      <c r="H354" s="4">
        <v>0.99980000000000036</v>
      </c>
      <c r="I354" s="4">
        <v>1.0024</v>
      </c>
      <c r="O354" s="4">
        <v>0.99979999999999991</v>
      </c>
      <c r="P354" s="4">
        <v>0.99999999999999978</v>
      </c>
      <c r="Q354" s="4">
        <v>0.99419999999999942</v>
      </c>
      <c r="S354" s="4">
        <v>0.99999999999999989</v>
      </c>
      <c r="T354" s="4">
        <v>0.99999999999999922</v>
      </c>
      <c r="U354" s="14"/>
      <c r="V354" s="4">
        <v>0.99999999999999967</v>
      </c>
      <c r="W354" s="4">
        <v>0.99999999999999967</v>
      </c>
      <c r="X354" s="14"/>
      <c r="Y354" s="4">
        <v>1</v>
      </c>
      <c r="Z354" s="4">
        <v>1</v>
      </c>
      <c r="AA354" s="14"/>
      <c r="AB354" s="4">
        <v>0.99999999999999978</v>
      </c>
      <c r="AC354" s="4">
        <v>1.0000000000000002</v>
      </c>
      <c r="AD354" s="14"/>
      <c r="AE354" s="4">
        <v>1</v>
      </c>
      <c r="AF354" s="4"/>
      <c r="AG354" s="4">
        <v>0.99979999999999969</v>
      </c>
      <c r="AH354" s="4">
        <v>1</v>
      </c>
      <c r="AI354" s="4"/>
      <c r="AJ354" s="4">
        <v>0.99999999999999989</v>
      </c>
      <c r="AK354" s="4">
        <v>1</v>
      </c>
      <c r="AL354" s="4">
        <v>0.99719999999999964</v>
      </c>
      <c r="AM354" s="4"/>
      <c r="AN354" s="4">
        <v>0.9975999999999996</v>
      </c>
      <c r="AO354" s="4"/>
      <c r="AP354" s="4"/>
      <c r="AQ354" s="4">
        <v>0.99759999999999949</v>
      </c>
      <c r="AR354" s="4"/>
      <c r="AS354" s="4">
        <v>0.99999999999999911</v>
      </c>
      <c r="AT354" s="4">
        <v>0.99039999999999917</v>
      </c>
      <c r="AU354" s="4">
        <v>0.99999999999999978</v>
      </c>
      <c r="AV354" s="4">
        <v>1</v>
      </c>
      <c r="AW354" s="4"/>
      <c r="AX354" s="4">
        <v>1.0000000000000002</v>
      </c>
      <c r="AY354" s="4">
        <v>1.0014000000000003</v>
      </c>
      <c r="AZ354" s="4"/>
      <c r="BA354" s="4">
        <v>0.9992000000000002</v>
      </c>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row>
    <row r="355" spans="2:192" x14ac:dyDescent="0.3">
      <c r="B355">
        <v>347.5</v>
      </c>
      <c r="C355" s="5">
        <v>0.68560000000000043</v>
      </c>
      <c r="D355" s="4">
        <v>0.9200000000000006</v>
      </c>
      <c r="E355" s="4">
        <v>1.0002000078924926</v>
      </c>
      <c r="F355" s="4">
        <v>1</v>
      </c>
      <c r="G355" s="4">
        <v>1.0000000000000002</v>
      </c>
      <c r="H355" s="4">
        <v>0.99980000000000036</v>
      </c>
      <c r="I355" s="4">
        <v>1.0024</v>
      </c>
      <c r="O355" s="4">
        <v>0.99979999999999991</v>
      </c>
      <c r="P355" s="4">
        <v>0.99999999999999978</v>
      </c>
      <c r="Q355" s="4">
        <v>0.99419999999999942</v>
      </c>
      <c r="S355" s="4">
        <v>0.99999999999999989</v>
      </c>
      <c r="T355" s="4">
        <v>0.99999999999999922</v>
      </c>
      <c r="U355" s="14"/>
      <c r="V355" s="4">
        <v>0.99999999999999967</v>
      </c>
      <c r="W355" s="4">
        <v>0.99999999999999967</v>
      </c>
      <c r="X355" s="14"/>
      <c r="Y355" s="4">
        <v>1</v>
      </c>
      <c r="Z355" s="4">
        <v>1</v>
      </c>
      <c r="AA355" s="14"/>
      <c r="AB355" s="4">
        <v>0.99999999999999978</v>
      </c>
      <c r="AC355" s="4">
        <v>1.0000000000000002</v>
      </c>
      <c r="AD355" s="14"/>
      <c r="AE355" s="4">
        <v>1</v>
      </c>
      <c r="AF355" s="4"/>
      <c r="AG355" s="4">
        <v>0.99979999999999969</v>
      </c>
      <c r="AH355" s="4">
        <v>1</v>
      </c>
      <c r="AI355" s="4"/>
      <c r="AJ355" s="4">
        <v>0.99999999999999989</v>
      </c>
      <c r="AK355" s="4">
        <v>1</v>
      </c>
      <c r="AL355" s="4">
        <v>0.99719999999999964</v>
      </c>
      <c r="AM355" s="4"/>
      <c r="AN355" s="4">
        <v>0.9975999999999996</v>
      </c>
      <c r="AO355" s="4"/>
      <c r="AP355" s="4"/>
      <c r="AQ355" s="4">
        <v>0.99759999999999949</v>
      </c>
      <c r="AR355" s="4"/>
      <c r="AS355" s="4">
        <v>0.99999999999999911</v>
      </c>
      <c r="AT355" s="4">
        <v>0.99079999999999913</v>
      </c>
      <c r="AU355" s="4">
        <v>0.99999999999999978</v>
      </c>
      <c r="AV355" s="4">
        <v>1</v>
      </c>
      <c r="AW355" s="4"/>
      <c r="AX355" s="4">
        <v>1.0000000000000002</v>
      </c>
      <c r="AY355" s="4">
        <v>1.0014000000000003</v>
      </c>
      <c r="AZ355" s="4"/>
      <c r="BA355" s="4">
        <v>0.9992000000000002</v>
      </c>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row>
    <row r="356" spans="2:192" x14ac:dyDescent="0.3">
      <c r="B356">
        <v>348.5</v>
      </c>
      <c r="C356" s="5">
        <v>0.68920000000000048</v>
      </c>
      <c r="D356" s="4">
        <v>0.92080000000000062</v>
      </c>
      <c r="E356" s="4">
        <v>1.0002000079186641</v>
      </c>
      <c r="F356" s="4">
        <v>1</v>
      </c>
      <c r="G356" s="4">
        <v>1.0000000000000002</v>
      </c>
      <c r="H356" s="4">
        <v>0.99980000000000036</v>
      </c>
      <c r="I356" s="4">
        <v>1.0024</v>
      </c>
      <c r="O356" s="4">
        <v>0.99979999999999991</v>
      </c>
      <c r="P356" s="4">
        <v>0.99999999999999978</v>
      </c>
      <c r="Q356" s="4">
        <v>0.99419999999999942</v>
      </c>
      <c r="S356" s="4">
        <v>0.99999999999999989</v>
      </c>
      <c r="T356" s="4">
        <v>0.99999999999999922</v>
      </c>
      <c r="U356" s="14"/>
      <c r="V356" s="4">
        <v>0.99999999999999967</v>
      </c>
      <c r="W356" s="4">
        <v>0.99999999999999967</v>
      </c>
      <c r="X356" s="14"/>
      <c r="Y356" s="4">
        <v>1</v>
      </c>
      <c r="Z356" s="4">
        <v>1</v>
      </c>
      <c r="AA356" s="14"/>
      <c r="AB356" s="4">
        <v>0.99999999999999978</v>
      </c>
      <c r="AC356" s="4">
        <v>1.0000000000000002</v>
      </c>
      <c r="AD356" s="14"/>
      <c r="AE356" s="4">
        <v>1</v>
      </c>
      <c r="AF356" s="4"/>
      <c r="AG356" s="4">
        <v>0.99979999999999969</v>
      </c>
      <c r="AH356" s="4">
        <v>1</v>
      </c>
      <c r="AI356" s="4"/>
      <c r="AJ356" s="4">
        <v>0.99999999999999989</v>
      </c>
      <c r="AK356" s="4">
        <v>1</v>
      </c>
      <c r="AL356" s="4">
        <v>0.99719999999999964</v>
      </c>
      <c r="AM356" s="4"/>
      <c r="AN356" s="4">
        <v>0.9975999999999996</v>
      </c>
      <c r="AO356" s="4"/>
      <c r="AP356" s="4"/>
      <c r="AQ356" s="4">
        <v>0.99759999999999949</v>
      </c>
      <c r="AR356" s="4"/>
      <c r="AS356" s="4">
        <v>0.99999999999999911</v>
      </c>
      <c r="AT356" s="4">
        <v>0.99079999999999913</v>
      </c>
      <c r="AU356" s="4">
        <v>0.99999999999999978</v>
      </c>
      <c r="AV356" s="4">
        <v>1</v>
      </c>
      <c r="AW356" s="4"/>
      <c r="AX356" s="4">
        <v>1.0000000000000002</v>
      </c>
      <c r="AY356" s="4">
        <v>1.0014000000000003</v>
      </c>
      <c r="AZ356" s="4"/>
      <c r="BA356" s="4">
        <v>0.9992000000000002</v>
      </c>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row>
    <row r="357" spans="2:192" x14ac:dyDescent="0.3">
      <c r="B357">
        <v>349.5</v>
      </c>
      <c r="C357" s="5">
        <v>0.69320000000000048</v>
      </c>
      <c r="D357" s="4">
        <v>0.92260000000000064</v>
      </c>
      <c r="E357" s="4">
        <v>1.0002000079448357</v>
      </c>
      <c r="F357" s="4">
        <v>1</v>
      </c>
      <c r="G357" s="4">
        <v>1.0000000000000002</v>
      </c>
      <c r="H357" s="4">
        <v>0.99980000000000036</v>
      </c>
      <c r="I357" s="4">
        <v>1.0024</v>
      </c>
      <c r="O357" s="4">
        <v>0.99979999999999991</v>
      </c>
      <c r="P357" s="4">
        <v>0.99999999999999978</v>
      </c>
      <c r="Q357" s="4">
        <v>0.99419999999999942</v>
      </c>
      <c r="S357" s="4">
        <v>0.99999999999999989</v>
      </c>
      <c r="T357" s="4">
        <v>0.99999999999999922</v>
      </c>
      <c r="U357" s="14"/>
      <c r="V357" s="4">
        <v>0.99999999999999967</v>
      </c>
      <c r="W357" s="4">
        <v>0.99999999999999967</v>
      </c>
      <c r="X357" s="14"/>
      <c r="Y357" s="4">
        <v>1</v>
      </c>
      <c r="Z357" s="4">
        <v>1</v>
      </c>
      <c r="AA357" s="14"/>
      <c r="AB357" s="4">
        <v>0.99999999999999978</v>
      </c>
      <c r="AC357" s="4">
        <v>1.0000000000000002</v>
      </c>
      <c r="AD357" s="14"/>
      <c r="AE357" s="4">
        <v>1</v>
      </c>
      <c r="AF357" s="4"/>
      <c r="AG357" s="4">
        <v>0.99979999999999969</v>
      </c>
      <c r="AH357" s="4">
        <v>1</v>
      </c>
      <c r="AI357" s="4"/>
      <c r="AJ357" s="4">
        <v>0.99999999999999989</v>
      </c>
      <c r="AK357" s="4">
        <v>1</v>
      </c>
      <c r="AL357" s="4">
        <v>0.99719999999999964</v>
      </c>
      <c r="AM357" s="4"/>
      <c r="AN357" s="4">
        <v>0.9975999999999996</v>
      </c>
      <c r="AO357" s="4"/>
      <c r="AP357" s="4"/>
      <c r="AQ357" s="4">
        <v>0.99759999999999949</v>
      </c>
      <c r="AR357" s="4"/>
      <c r="AS357" s="4">
        <v>0.99999999999999911</v>
      </c>
      <c r="AT357" s="4">
        <v>0.99139999999999917</v>
      </c>
      <c r="AU357" s="4">
        <v>0.99999999999999978</v>
      </c>
      <c r="AV357" s="4">
        <v>1</v>
      </c>
      <c r="AW357" s="4"/>
      <c r="AX357" s="4">
        <v>1.0000000000000002</v>
      </c>
      <c r="AY357" s="4">
        <v>1.0014000000000003</v>
      </c>
      <c r="AZ357" s="4"/>
      <c r="BA357" s="4">
        <v>0.9992000000000002</v>
      </c>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row>
    <row r="358" spans="2:192" x14ac:dyDescent="0.3">
      <c r="B358">
        <v>350.5</v>
      </c>
      <c r="C358" s="5">
        <v>0.69720000000000049</v>
      </c>
      <c r="D358" s="4">
        <v>0.92420000000000069</v>
      </c>
      <c r="E358" s="4">
        <v>1.0002000079710072</v>
      </c>
      <c r="F358" s="4">
        <v>1</v>
      </c>
      <c r="G358" s="4">
        <v>1.0000000000000002</v>
      </c>
      <c r="H358" s="4">
        <v>0.99980000000000036</v>
      </c>
      <c r="I358" s="4">
        <v>1.0024</v>
      </c>
      <c r="O358" s="4">
        <v>0.99979999999999991</v>
      </c>
      <c r="P358" s="4">
        <v>0.99999999999999978</v>
      </c>
      <c r="Q358" s="4">
        <v>0.99419999999999942</v>
      </c>
      <c r="S358" s="4">
        <v>0.99999999999999989</v>
      </c>
      <c r="T358" s="4">
        <v>0.99999999999999922</v>
      </c>
      <c r="U358" s="14"/>
      <c r="V358" s="4">
        <v>0.99999999999999967</v>
      </c>
      <c r="W358" s="4">
        <v>0.99999999999999967</v>
      </c>
      <c r="X358" s="14"/>
      <c r="Y358" s="4">
        <v>1</v>
      </c>
      <c r="Z358" s="4">
        <v>1</v>
      </c>
      <c r="AA358" s="14"/>
      <c r="AB358" s="4">
        <v>0.99999999999999978</v>
      </c>
      <c r="AC358" s="4">
        <v>1.0000000000000002</v>
      </c>
      <c r="AD358" s="14"/>
      <c r="AE358" s="4">
        <v>1</v>
      </c>
      <c r="AF358" s="4"/>
      <c r="AG358" s="4">
        <v>0.99979999999999969</v>
      </c>
      <c r="AH358" s="4">
        <v>1</v>
      </c>
      <c r="AI358" s="4"/>
      <c r="AJ358" s="4">
        <v>0.99999999999999989</v>
      </c>
      <c r="AK358" s="4">
        <v>1</v>
      </c>
      <c r="AL358" s="4">
        <v>0.99719999999999964</v>
      </c>
      <c r="AM358" s="4"/>
      <c r="AN358" s="4">
        <v>0.9975999999999996</v>
      </c>
      <c r="AO358" s="4"/>
      <c r="AP358" s="4"/>
      <c r="AQ358" s="4">
        <v>0.99759999999999949</v>
      </c>
      <c r="AR358" s="4"/>
      <c r="AS358" s="4">
        <v>0.99999999999999911</v>
      </c>
      <c r="AT358" s="4">
        <v>0.99159999999999915</v>
      </c>
      <c r="AU358" s="4">
        <v>0.99999999999999978</v>
      </c>
      <c r="AV358" s="4">
        <v>1</v>
      </c>
      <c r="AW358" s="4"/>
      <c r="AX358" s="4">
        <v>1.0000000000000002</v>
      </c>
      <c r="AY358" s="4">
        <v>1.0014000000000003</v>
      </c>
      <c r="AZ358" s="4"/>
      <c r="BA358" s="4">
        <v>0.9992000000000002</v>
      </c>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row>
    <row r="359" spans="2:192" x14ac:dyDescent="0.3">
      <c r="B359">
        <v>351.5</v>
      </c>
      <c r="C359" s="5">
        <v>0.70180000000000053</v>
      </c>
      <c r="D359" s="4">
        <v>0.92460000000000064</v>
      </c>
      <c r="E359" s="4">
        <v>1.0002000079971787</v>
      </c>
      <c r="F359" s="4">
        <v>1</v>
      </c>
      <c r="G359" s="4">
        <v>1.0000000000000002</v>
      </c>
      <c r="H359" s="4">
        <v>0.99980000000000036</v>
      </c>
      <c r="I359" s="4">
        <v>1.0024</v>
      </c>
      <c r="O359" s="4">
        <v>0.99979999999999991</v>
      </c>
      <c r="P359" s="4">
        <v>0.99999999999999978</v>
      </c>
      <c r="Q359" s="4">
        <v>0.99419999999999942</v>
      </c>
      <c r="S359" s="4">
        <v>0.99999999999999989</v>
      </c>
      <c r="T359" s="4">
        <v>0.99999999999999922</v>
      </c>
      <c r="U359" s="14"/>
      <c r="V359" s="4">
        <v>0.99999999999999967</v>
      </c>
      <c r="W359" s="4">
        <v>0.99999999999999967</v>
      </c>
      <c r="X359" s="14"/>
      <c r="Y359" s="4">
        <v>1</v>
      </c>
      <c r="Z359" s="4">
        <v>1</v>
      </c>
      <c r="AA359" s="14"/>
      <c r="AB359" s="4">
        <v>0.99999999999999978</v>
      </c>
      <c r="AC359" s="4">
        <v>1.0000000000000002</v>
      </c>
      <c r="AD359" s="14"/>
      <c r="AE359" s="4">
        <v>1</v>
      </c>
      <c r="AF359" s="4"/>
      <c r="AG359" s="4">
        <v>0.99979999999999969</v>
      </c>
      <c r="AH359" s="4">
        <v>1</v>
      </c>
      <c r="AI359" s="4"/>
      <c r="AJ359" s="4">
        <v>0.99999999999999989</v>
      </c>
      <c r="AK359" s="4">
        <v>1</v>
      </c>
      <c r="AL359" s="4">
        <v>0.99719999999999964</v>
      </c>
      <c r="AM359" s="4"/>
      <c r="AN359" s="4">
        <v>0.9975999999999996</v>
      </c>
      <c r="AO359" s="4"/>
      <c r="AP359" s="4"/>
      <c r="AQ359" s="4">
        <v>0.99759999999999949</v>
      </c>
      <c r="AR359" s="4"/>
      <c r="AS359" s="4">
        <v>0.99999999999999911</v>
      </c>
      <c r="AT359" s="4">
        <v>0.9919999999999991</v>
      </c>
      <c r="AU359" s="4">
        <v>0.99999999999999978</v>
      </c>
      <c r="AV359" s="4">
        <v>1</v>
      </c>
      <c r="AW359" s="4"/>
      <c r="AX359" s="4">
        <v>1.0000000000000002</v>
      </c>
      <c r="AY359" s="4">
        <v>1.0014000000000003</v>
      </c>
      <c r="AZ359" s="4"/>
      <c r="BA359" s="4">
        <v>0.9992000000000002</v>
      </c>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row>
    <row r="360" spans="2:192" x14ac:dyDescent="0.3">
      <c r="B360">
        <v>352.5</v>
      </c>
      <c r="C360" s="5">
        <v>0.70360000000000056</v>
      </c>
      <c r="D360" s="4">
        <v>0.92560000000000064</v>
      </c>
      <c r="E360" s="4">
        <v>1.0002000080233502</v>
      </c>
      <c r="F360" s="4">
        <v>1</v>
      </c>
      <c r="G360" s="4">
        <v>1.0000000000000002</v>
      </c>
      <c r="H360" s="4">
        <v>0.99980000000000036</v>
      </c>
      <c r="I360" s="4">
        <v>1.0024</v>
      </c>
      <c r="O360" s="4">
        <v>0.99979999999999991</v>
      </c>
      <c r="P360" s="4">
        <v>0.99999999999999978</v>
      </c>
      <c r="Q360" s="4">
        <v>0.99419999999999942</v>
      </c>
      <c r="S360" s="4">
        <v>0.99999999999999989</v>
      </c>
      <c r="T360" s="4">
        <v>0.99999999999999922</v>
      </c>
      <c r="U360" s="14"/>
      <c r="V360" s="4">
        <v>0.99999999999999967</v>
      </c>
      <c r="W360" s="4">
        <v>0.99999999999999967</v>
      </c>
      <c r="X360" s="14"/>
      <c r="Y360" s="4">
        <v>1</v>
      </c>
      <c r="Z360" s="4">
        <v>1</v>
      </c>
      <c r="AA360" s="14"/>
      <c r="AB360" s="4">
        <v>0.99999999999999978</v>
      </c>
      <c r="AC360" s="4">
        <v>1.0000000000000002</v>
      </c>
      <c r="AD360" s="14"/>
      <c r="AE360" s="4">
        <v>1</v>
      </c>
      <c r="AF360" s="4"/>
      <c r="AG360" s="4">
        <v>0.99979999999999969</v>
      </c>
      <c r="AH360" s="4">
        <v>1</v>
      </c>
      <c r="AI360" s="4"/>
      <c r="AJ360" s="4">
        <v>0.99999999999999989</v>
      </c>
      <c r="AK360" s="4">
        <v>1</v>
      </c>
      <c r="AL360" s="4">
        <v>0.99719999999999964</v>
      </c>
      <c r="AM360" s="4"/>
      <c r="AN360" s="4">
        <v>0.9975999999999996</v>
      </c>
      <c r="AO360" s="4"/>
      <c r="AP360" s="4"/>
      <c r="AQ360" s="4">
        <v>0.99759999999999949</v>
      </c>
      <c r="AR360" s="4"/>
      <c r="AS360" s="4">
        <v>0.99999999999999911</v>
      </c>
      <c r="AT360" s="4">
        <v>0.9919999999999991</v>
      </c>
      <c r="AU360" s="4">
        <v>0.99999999999999978</v>
      </c>
      <c r="AV360" s="4">
        <v>1</v>
      </c>
      <c r="AW360" s="4"/>
      <c r="AX360" s="4">
        <v>1.0000000000000002</v>
      </c>
      <c r="AY360" s="4">
        <v>1.0014000000000003</v>
      </c>
      <c r="AZ360" s="4"/>
      <c r="BA360" s="4">
        <v>0.9992000000000002</v>
      </c>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row>
    <row r="361" spans="2:192" x14ac:dyDescent="0.3">
      <c r="B361">
        <v>353.5</v>
      </c>
      <c r="C361" s="5">
        <v>0.70800000000000052</v>
      </c>
      <c r="D361" s="4">
        <v>0.92720000000000069</v>
      </c>
      <c r="E361" s="4">
        <v>1.0002000080495217</v>
      </c>
      <c r="F361" s="4">
        <v>1</v>
      </c>
      <c r="G361" s="4">
        <v>1.0000000000000002</v>
      </c>
      <c r="H361" s="4">
        <v>0.99980000000000036</v>
      </c>
      <c r="I361" s="4">
        <v>1.0024</v>
      </c>
      <c r="O361" s="4">
        <v>0.99979999999999991</v>
      </c>
      <c r="P361" s="4">
        <v>0.99999999999999978</v>
      </c>
      <c r="Q361" s="4">
        <v>0.99419999999999942</v>
      </c>
      <c r="S361" s="4">
        <v>0.99999999999999989</v>
      </c>
      <c r="T361" s="4">
        <v>0.99999999999999922</v>
      </c>
      <c r="U361" s="14"/>
      <c r="V361" s="4">
        <v>0.99999999999999967</v>
      </c>
      <c r="W361" s="4">
        <v>0.99999999999999967</v>
      </c>
      <c r="X361" s="14"/>
      <c r="Y361" s="4">
        <v>1</v>
      </c>
      <c r="Z361" s="4">
        <v>1</v>
      </c>
      <c r="AA361" s="14"/>
      <c r="AB361" s="4">
        <v>0.99999999999999978</v>
      </c>
      <c r="AC361" s="4">
        <v>1.0000000000000002</v>
      </c>
      <c r="AD361" s="14"/>
      <c r="AE361" s="4">
        <v>1</v>
      </c>
      <c r="AF361" s="4"/>
      <c r="AG361" s="4">
        <v>0.99979999999999969</v>
      </c>
      <c r="AH361" s="4">
        <v>1</v>
      </c>
      <c r="AI361" s="4"/>
      <c r="AJ361" s="4">
        <v>0.99999999999999989</v>
      </c>
      <c r="AK361" s="4">
        <v>1</v>
      </c>
      <c r="AL361" s="4">
        <v>0.99719999999999964</v>
      </c>
      <c r="AM361" s="4"/>
      <c r="AN361" s="4">
        <v>0.9975999999999996</v>
      </c>
      <c r="AO361" s="4"/>
      <c r="AP361" s="4"/>
      <c r="AQ361" s="4">
        <v>0.99759999999999949</v>
      </c>
      <c r="AR361" s="4"/>
      <c r="AS361" s="4">
        <v>0.99999999999999911</v>
      </c>
      <c r="AT361" s="4">
        <v>0.99239999999999906</v>
      </c>
      <c r="AU361" s="4">
        <v>0.99999999999999978</v>
      </c>
      <c r="AV361" s="4">
        <v>1</v>
      </c>
      <c r="AW361" s="4"/>
      <c r="AX361" s="4">
        <v>1.0000000000000002</v>
      </c>
      <c r="AY361" s="4">
        <v>1.0014000000000003</v>
      </c>
      <c r="AZ361" s="4"/>
      <c r="BA361" s="4">
        <v>0.9992000000000002</v>
      </c>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row>
    <row r="362" spans="2:192" x14ac:dyDescent="0.3">
      <c r="B362">
        <v>354.5</v>
      </c>
      <c r="C362" s="5">
        <v>0.71160000000000057</v>
      </c>
      <c r="D362" s="4">
        <v>0.92980000000000074</v>
      </c>
      <c r="E362" s="4">
        <v>1.0002000080756932</v>
      </c>
      <c r="F362" s="4">
        <v>1</v>
      </c>
      <c r="G362" s="4">
        <v>1.0000000000000002</v>
      </c>
      <c r="H362" s="4">
        <v>0.99980000000000036</v>
      </c>
      <c r="I362" s="4">
        <v>1.0024</v>
      </c>
      <c r="O362" s="4">
        <v>0.99979999999999991</v>
      </c>
      <c r="P362" s="4">
        <v>0.99999999999999978</v>
      </c>
      <c r="Q362" s="4">
        <v>0.99419999999999942</v>
      </c>
      <c r="S362" s="4">
        <v>0.99999999999999989</v>
      </c>
      <c r="T362" s="4">
        <v>0.99999999999999922</v>
      </c>
      <c r="U362" s="14"/>
      <c r="V362" s="4">
        <v>0.99999999999999967</v>
      </c>
      <c r="W362" s="4">
        <v>0.99999999999999967</v>
      </c>
      <c r="X362" s="14"/>
      <c r="Y362" s="4">
        <v>1</v>
      </c>
      <c r="Z362" s="4">
        <v>1</v>
      </c>
      <c r="AA362" s="14"/>
      <c r="AB362" s="4">
        <v>0.99999999999999978</v>
      </c>
      <c r="AC362" s="4">
        <v>1.0000000000000002</v>
      </c>
      <c r="AD362" s="14"/>
      <c r="AE362" s="4">
        <v>1</v>
      </c>
      <c r="AF362" s="4"/>
      <c r="AG362" s="4">
        <v>0.99979999999999969</v>
      </c>
      <c r="AH362" s="4">
        <v>1</v>
      </c>
      <c r="AI362" s="4"/>
      <c r="AJ362" s="4">
        <v>0.99999999999999989</v>
      </c>
      <c r="AK362" s="4">
        <v>1</v>
      </c>
      <c r="AL362" s="4">
        <v>0.99719999999999964</v>
      </c>
      <c r="AM362" s="4"/>
      <c r="AN362" s="4">
        <v>0.9975999999999996</v>
      </c>
      <c r="AO362" s="4"/>
      <c r="AP362" s="4"/>
      <c r="AQ362" s="4">
        <v>0.99759999999999949</v>
      </c>
      <c r="AR362" s="4"/>
      <c r="AS362" s="4">
        <v>0.99999999999999911</v>
      </c>
      <c r="AT362" s="4">
        <v>0.99279999999999902</v>
      </c>
      <c r="AU362" s="4">
        <v>0.99999999999999978</v>
      </c>
      <c r="AV362" s="4">
        <v>1</v>
      </c>
      <c r="AW362" s="4"/>
      <c r="AX362" s="4">
        <v>1.0000000000000002</v>
      </c>
      <c r="AY362" s="4">
        <v>1.0014000000000003</v>
      </c>
      <c r="AZ362" s="4"/>
      <c r="BA362" s="4">
        <v>0.9992000000000002</v>
      </c>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row>
    <row r="363" spans="2:192" x14ac:dyDescent="0.3">
      <c r="B363">
        <v>355.5</v>
      </c>
      <c r="C363" s="5">
        <v>0.71400000000000052</v>
      </c>
      <c r="D363" s="4">
        <v>0.93080000000000074</v>
      </c>
      <c r="E363" s="4">
        <v>1.0002000081018647</v>
      </c>
      <c r="F363" s="4">
        <v>1</v>
      </c>
      <c r="G363" s="4">
        <v>1.0000000000000002</v>
      </c>
      <c r="H363" s="4">
        <v>0.99980000000000036</v>
      </c>
      <c r="I363" s="4">
        <v>1.0024</v>
      </c>
      <c r="O363" s="4">
        <v>0.99979999999999991</v>
      </c>
      <c r="P363" s="4">
        <v>0.99999999999999978</v>
      </c>
      <c r="Q363" s="4">
        <v>0.99419999999999942</v>
      </c>
      <c r="S363" s="4">
        <v>0.99999999999999989</v>
      </c>
      <c r="T363" s="4">
        <v>0.99999999999999922</v>
      </c>
      <c r="U363" s="14"/>
      <c r="V363" s="4">
        <v>0.99999999999999967</v>
      </c>
      <c r="W363" s="4">
        <v>0.99999999999999967</v>
      </c>
      <c r="X363" s="14"/>
      <c r="Y363" s="4">
        <v>1</v>
      </c>
      <c r="Z363" s="4">
        <v>1</v>
      </c>
      <c r="AA363" s="14"/>
      <c r="AB363" s="4">
        <v>0.99999999999999978</v>
      </c>
      <c r="AC363" s="4">
        <v>1.0000000000000002</v>
      </c>
      <c r="AD363" s="14"/>
      <c r="AE363" s="4">
        <v>1</v>
      </c>
      <c r="AF363" s="4"/>
      <c r="AG363" s="4">
        <v>0.99979999999999969</v>
      </c>
      <c r="AH363" s="4">
        <v>1</v>
      </c>
      <c r="AI363" s="4"/>
      <c r="AJ363" s="4">
        <v>0.99999999999999989</v>
      </c>
      <c r="AK363" s="4">
        <v>1</v>
      </c>
      <c r="AL363" s="4">
        <v>0.99719999999999964</v>
      </c>
      <c r="AM363" s="4"/>
      <c r="AN363" s="4">
        <v>0.9975999999999996</v>
      </c>
      <c r="AO363" s="4"/>
      <c r="AP363" s="4"/>
      <c r="AQ363" s="4">
        <v>0.99759999999999949</v>
      </c>
      <c r="AR363" s="4"/>
      <c r="AS363" s="4">
        <v>0.99999999999999911</v>
      </c>
      <c r="AT363" s="4">
        <v>0.99279999999999902</v>
      </c>
      <c r="AU363" s="4">
        <v>0.99999999999999978</v>
      </c>
      <c r="AV363" s="4">
        <v>1</v>
      </c>
      <c r="AW363" s="4"/>
      <c r="AX363" s="4">
        <v>1.0000000000000002</v>
      </c>
      <c r="AY363" s="4">
        <v>1.0014000000000003</v>
      </c>
      <c r="AZ363" s="4"/>
      <c r="BA363" s="4">
        <v>0.9992000000000002</v>
      </c>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row>
    <row r="364" spans="2:192" x14ac:dyDescent="0.3">
      <c r="B364">
        <v>356.5</v>
      </c>
      <c r="C364" s="5">
        <v>0.71660000000000057</v>
      </c>
      <c r="D364" s="4">
        <v>0.93220000000000069</v>
      </c>
      <c r="E364" s="4">
        <v>1.0002000081280362</v>
      </c>
      <c r="F364" s="4">
        <v>1</v>
      </c>
      <c r="G364" s="4">
        <v>1.0000000000000002</v>
      </c>
      <c r="H364" s="4">
        <v>0.99980000000000036</v>
      </c>
      <c r="I364" s="4">
        <v>1.0024</v>
      </c>
      <c r="O364" s="4">
        <v>0.99979999999999991</v>
      </c>
      <c r="P364" s="4">
        <v>0.99999999999999978</v>
      </c>
      <c r="Q364" s="4">
        <v>0.99419999999999942</v>
      </c>
      <c r="S364" s="4">
        <v>0.99999999999999989</v>
      </c>
      <c r="T364" s="4">
        <v>0.99999999999999922</v>
      </c>
      <c r="U364" s="14"/>
      <c r="V364" s="4">
        <v>0.99999999999999967</v>
      </c>
      <c r="W364" s="4">
        <v>0.99999999999999967</v>
      </c>
      <c r="X364" s="14"/>
      <c r="Y364" s="4">
        <v>1</v>
      </c>
      <c r="Z364" s="4">
        <v>1</v>
      </c>
      <c r="AA364" s="14"/>
      <c r="AB364" s="4">
        <v>0.99999999999999978</v>
      </c>
      <c r="AC364" s="4">
        <v>1.0000000000000002</v>
      </c>
      <c r="AD364" s="14"/>
      <c r="AE364" s="4">
        <v>1</v>
      </c>
      <c r="AF364" s="4"/>
      <c r="AG364" s="4">
        <v>0.99979999999999969</v>
      </c>
      <c r="AH364" s="4">
        <v>1</v>
      </c>
      <c r="AI364" s="4"/>
      <c r="AJ364" s="4">
        <v>0.99999999999999989</v>
      </c>
      <c r="AK364" s="4">
        <v>1</v>
      </c>
      <c r="AL364" s="4">
        <v>0.99719999999999964</v>
      </c>
      <c r="AM364" s="4"/>
      <c r="AN364" s="4">
        <v>0.9975999999999996</v>
      </c>
      <c r="AO364" s="4"/>
      <c r="AP364" s="4"/>
      <c r="AQ364" s="4">
        <v>0.99759999999999949</v>
      </c>
      <c r="AR364" s="4"/>
      <c r="AS364" s="4">
        <v>0.99999999999999911</v>
      </c>
      <c r="AT364" s="4">
        <v>0.99299999999999899</v>
      </c>
      <c r="AU364" s="4">
        <v>0.99999999999999978</v>
      </c>
      <c r="AV364" s="4">
        <v>1</v>
      </c>
      <c r="AW364" s="4"/>
      <c r="AX364" s="4">
        <v>1.0000000000000002</v>
      </c>
      <c r="AY364" s="4">
        <v>1.0014000000000003</v>
      </c>
      <c r="AZ364" s="4"/>
      <c r="BA364" s="4">
        <v>0.9992000000000002</v>
      </c>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row>
    <row r="365" spans="2:192" x14ac:dyDescent="0.3">
      <c r="B365">
        <v>357.5</v>
      </c>
      <c r="C365" s="5">
        <v>0.7204000000000006</v>
      </c>
      <c r="D365" s="4">
        <v>0.93400000000000072</v>
      </c>
      <c r="E365" s="4">
        <v>1.0002000081542077</v>
      </c>
      <c r="F365" s="4">
        <v>1</v>
      </c>
      <c r="G365" s="4">
        <v>1.0000000000000002</v>
      </c>
      <c r="H365" s="4">
        <v>0.99980000000000036</v>
      </c>
      <c r="I365" s="4">
        <v>1.0024</v>
      </c>
      <c r="O365" s="4">
        <v>0.99979999999999991</v>
      </c>
      <c r="P365" s="4">
        <v>0.99999999999999978</v>
      </c>
      <c r="Q365" s="4">
        <v>0.99419999999999942</v>
      </c>
      <c r="S365" s="4">
        <v>0.99999999999999989</v>
      </c>
      <c r="T365" s="4">
        <v>0.99999999999999922</v>
      </c>
      <c r="U365" s="14"/>
      <c r="V365" s="4">
        <v>0.99999999999999967</v>
      </c>
      <c r="W365" s="4">
        <v>0.99999999999999967</v>
      </c>
      <c r="X365" s="14"/>
      <c r="Y365" s="4">
        <v>1</v>
      </c>
      <c r="Z365" s="4">
        <v>1</v>
      </c>
      <c r="AA365" s="14"/>
      <c r="AB365" s="4">
        <v>0.99999999999999978</v>
      </c>
      <c r="AC365" s="4">
        <v>1.0000000000000002</v>
      </c>
      <c r="AD365" s="14"/>
      <c r="AE365" s="4">
        <v>1</v>
      </c>
      <c r="AF365" s="4"/>
      <c r="AG365" s="4">
        <v>0.99979999999999969</v>
      </c>
      <c r="AH365" s="4">
        <v>1</v>
      </c>
      <c r="AI365" s="4"/>
      <c r="AJ365" s="4">
        <v>0.99999999999999989</v>
      </c>
      <c r="AK365" s="4">
        <v>1</v>
      </c>
      <c r="AL365" s="4">
        <v>0.99719999999999964</v>
      </c>
      <c r="AM365" s="4"/>
      <c r="AN365" s="4">
        <v>0.9975999999999996</v>
      </c>
      <c r="AO365" s="4"/>
      <c r="AP365" s="4"/>
      <c r="AQ365" s="4">
        <v>0.99759999999999949</v>
      </c>
      <c r="AR365" s="4"/>
      <c r="AS365" s="4">
        <v>0.99999999999999911</v>
      </c>
      <c r="AT365" s="4">
        <v>0.99299999999999899</v>
      </c>
      <c r="AU365" s="4">
        <v>0.99999999999999978</v>
      </c>
      <c r="AV365" s="4">
        <v>1</v>
      </c>
      <c r="AW365" s="4"/>
      <c r="AX365" s="4">
        <v>1.0000000000000002</v>
      </c>
      <c r="AY365" s="4">
        <v>1.0014000000000003</v>
      </c>
      <c r="AZ365" s="4"/>
      <c r="BA365" s="4">
        <v>0.9992000000000002</v>
      </c>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row>
    <row r="366" spans="2:192" x14ac:dyDescent="0.3">
      <c r="B366">
        <v>358.5</v>
      </c>
      <c r="C366" s="5">
        <v>0.72400000000000064</v>
      </c>
      <c r="D366" s="4">
        <v>0.93560000000000076</v>
      </c>
      <c r="E366" s="4">
        <v>1.0002000081803792</v>
      </c>
      <c r="F366" s="4">
        <v>1</v>
      </c>
      <c r="G366" s="4">
        <v>1.0000000000000002</v>
      </c>
      <c r="H366" s="4">
        <v>0.99980000000000036</v>
      </c>
      <c r="I366" s="4">
        <v>1.0024</v>
      </c>
      <c r="O366" s="4">
        <v>0.99979999999999991</v>
      </c>
      <c r="P366" s="4">
        <v>0.99999999999999978</v>
      </c>
      <c r="Q366" s="4">
        <v>0.99419999999999942</v>
      </c>
      <c r="S366" s="4">
        <v>0.99999999999999989</v>
      </c>
      <c r="T366" s="4">
        <v>0.99999999999999922</v>
      </c>
      <c r="U366" s="14"/>
      <c r="V366" s="4">
        <v>0.99999999999999967</v>
      </c>
      <c r="W366" s="4">
        <v>0.99999999999999967</v>
      </c>
      <c r="X366" s="14"/>
      <c r="Y366" s="4">
        <v>1</v>
      </c>
      <c r="Z366" s="4">
        <v>1</v>
      </c>
      <c r="AA366" s="14"/>
      <c r="AB366" s="4">
        <v>0.99999999999999978</v>
      </c>
      <c r="AC366" s="4">
        <v>1.0000000000000002</v>
      </c>
      <c r="AD366" s="14"/>
      <c r="AE366" s="4">
        <v>1</v>
      </c>
      <c r="AF366" s="4"/>
      <c r="AG366" s="4">
        <v>0.99979999999999969</v>
      </c>
      <c r="AH366" s="4">
        <v>1</v>
      </c>
      <c r="AI366" s="4"/>
      <c r="AJ366" s="4">
        <v>0.99999999999999989</v>
      </c>
      <c r="AK366" s="4">
        <v>1</v>
      </c>
      <c r="AL366" s="4">
        <v>0.99719999999999964</v>
      </c>
      <c r="AM366" s="4"/>
      <c r="AN366" s="4">
        <v>0.9975999999999996</v>
      </c>
      <c r="AO366" s="4"/>
      <c r="AP366" s="4"/>
      <c r="AQ366" s="4">
        <v>0.99759999999999949</v>
      </c>
      <c r="AR366" s="4"/>
      <c r="AS366" s="4">
        <v>0.99999999999999911</v>
      </c>
      <c r="AT366" s="4">
        <v>0.99319999999999897</v>
      </c>
      <c r="AU366" s="4">
        <v>0.99999999999999978</v>
      </c>
      <c r="AV366" s="4">
        <v>1</v>
      </c>
      <c r="AW366" s="4"/>
      <c r="AX366" s="4">
        <v>1.0000000000000002</v>
      </c>
      <c r="AY366" s="4">
        <v>1.0014000000000003</v>
      </c>
      <c r="AZ366" s="4"/>
      <c r="BA366" s="4">
        <v>0.9992000000000002</v>
      </c>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row>
    <row r="367" spans="2:192" x14ac:dyDescent="0.3">
      <c r="B367">
        <v>359.5</v>
      </c>
      <c r="C367" s="5">
        <v>0.72800000000000065</v>
      </c>
      <c r="D367" s="4">
        <v>0.93760000000000077</v>
      </c>
      <c r="E367" s="4">
        <v>1.0002000082065508</v>
      </c>
      <c r="F367" s="4">
        <v>1</v>
      </c>
      <c r="G367" s="4">
        <v>1.0000000000000002</v>
      </c>
      <c r="H367" s="4">
        <v>0.99980000000000036</v>
      </c>
      <c r="I367" s="4">
        <v>1.0024</v>
      </c>
      <c r="O367" s="4">
        <v>0.99979999999999991</v>
      </c>
      <c r="P367" s="4">
        <v>0.99999999999999978</v>
      </c>
      <c r="Q367" s="4">
        <v>0.99419999999999942</v>
      </c>
      <c r="S367" s="4">
        <v>0.99999999999999989</v>
      </c>
      <c r="T367" s="4">
        <v>0.99999999999999922</v>
      </c>
      <c r="U367" s="14"/>
      <c r="V367" s="4">
        <v>0.99999999999999967</v>
      </c>
      <c r="W367" s="4">
        <v>0.99999999999999967</v>
      </c>
      <c r="X367" s="14"/>
      <c r="Y367" s="4">
        <v>1</v>
      </c>
      <c r="Z367" s="4">
        <v>1</v>
      </c>
      <c r="AA367" s="14"/>
      <c r="AB367" s="4">
        <v>0.99999999999999978</v>
      </c>
      <c r="AC367" s="4">
        <v>1.0000000000000002</v>
      </c>
      <c r="AD367" s="14"/>
      <c r="AE367" s="4">
        <v>1</v>
      </c>
      <c r="AF367" s="4"/>
      <c r="AG367" s="4">
        <v>0.99979999999999969</v>
      </c>
      <c r="AH367" s="4">
        <v>1</v>
      </c>
      <c r="AI367" s="4"/>
      <c r="AJ367" s="4">
        <v>0.99999999999999989</v>
      </c>
      <c r="AK367" s="4">
        <v>1</v>
      </c>
      <c r="AL367" s="4">
        <v>0.99719999999999964</v>
      </c>
      <c r="AM367" s="4"/>
      <c r="AN367" s="4">
        <v>0.9975999999999996</v>
      </c>
      <c r="AO367" s="4"/>
      <c r="AP367" s="4"/>
      <c r="AQ367" s="4">
        <v>0.99759999999999949</v>
      </c>
      <c r="AR367" s="4"/>
      <c r="AS367" s="4">
        <v>0.99999999999999911</v>
      </c>
      <c r="AT367" s="4">
        <v>0.99359999999999893</v>
      </c>
      <c r="AU367" s="4">
        <v>0.99999999999999978</v>
      </c>
      <c r="AV367" s="4">
        <v>1</v>
      </c>
      <c r="AW367" s="4"/>
      <c r="AX367" s="4">
        <v>1.0000000000000002</v>
      </c>
      <c r="AY367" s="4">
        <v>1.0014000000000003</v>
      </c>
      <c r="AZ367" s="4"/>
      <c r="BA367" s="4">
        <v>0.9992000000000002</v>
      </c>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c r="GB367" s="4"/>
      <c r="GC367" s="4"/>
      <c r="GD367" s="4"/>
      <c r="GE367" s="4"/>
      <c r="GF367" s="4"/>
      <c r="GG367" s="4"/>
      <c r="GH367" s="4"/>
      <c r="GI367" s="4"/>
      <c r="GJ367" s="4"/>
    </row>
    <row r="368" spans="2:192" x14ac:dyDescent="0.3">
      <c r="B368">
        <v>360.5</v>
      </c>
      <c r="C368" s="5">
        <v>0.73160000000000069</v>
      </c>
      <c r="D368" s="4">
        <v>0.93960000000000077</v>
      </c>
      <c r="E368" s="4">
        <v>1.0002000082327223</v>
      </c>
      <c r="F368" s="4">
        <v>1</v>
      </c>
      <c r="G368" s="4">
        <v>1.0000000000000002</v>
      </c>
      <c r="H368" s="4">
        <v>0.99980000000000036</v>
      </c>
      <c r="I368" s="4">
        <v>1.0024</v>
      </c>
      <c r="O368" s="4">
        <v>0.99979999999999991</v>
      </c>
      <c r="P368" s="4">
        <v>0.99999999999999978</v>
      </c>
      <c r="Q368" s="4">
        <v>0.99419999999999942</v>
      </c>
      <c r="S368" s="4">
        <v>0.99999999999999989</v>
      </c>
      <c r="T368" s="4">
        <v>0.99999999999999922</v>
      </c>
      <c r="U368" s="14"/>
      <c r="V368" s="4">
        <v>0.99999999999999967</v>
      </c>
      <c r="W368" s="4">
        <v>0.99999999999999967</v>
      </c>
      <c r="X368" s="14"/>
      <c r="Y368" s="4">
        <v>1</v>
      </c>
      <c r="Z368" s="4">
        <v>1</v>
      </c>
      <c r="AA368" s="14"/>
      <c r="AB368" s="4">
        <v>0.99999999999999978</v>
      </c>
      <c r="AC368" s="4">
        <v>1.0000000000000002</v>
      </c>
      <c r="AD368" s="14"/>
      <c r="AE368" s="4">
        <v>1</v>
      </c>
      <c r="AF368" s="4"/>
      <c r="AG368" s="4">
        <v>0.99979999999999969</v>
      </c>
      <c r="AH368" s="4">
        <v>1</v>
      </c>
      <c r="AI368" s="4"/>
      <c r="AJ368" s="4">
        <v>0.99999999999999989</v>
      </c>
      <c r="AK368" s="4">
        <v>1</v>
      </c>
      <c r="AL368" s="4">
        <v>0.99719999999999964</v>
      </c>
      <c r="AM368" s="4"/>
      <c r="AN368" s="4">
        <v>0.9975999999999996</v>
      </c>
      <c r="AO368" s="4"/>
      <c r="AP368" s="4"/>
      <c r="AQ368" s="4">
        <v>0.99759999999999949</v>
      </c>
      <c r="AR368" s="4"/>
      <c r="AS368" s="4">
        <v>0.99999999999999911</v>
      </c>
      <c r="AT368" s="4">
        <v>0.99379999999999891</v>
      </c>
      <c r="AU368" s="4">
        <v>0.99999999999999978</v>
      </c>
      <c r="AV368" s="4">
        <v>1</v>
      </c>
      <c r="AW368" s="4"/>
      <c r="AX368" s="4">
        <v>1.0000000000000002</v>
      </c>
      <c r="AY368" s="4">
        <v>1.0014000000000003</v>
      </c>
      <c r="AZ368" s="4"/>
      <c r="BA368" s="4">
        <v>0.9992000000000002</v>
      </c>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row>
    <row r="369" spans="2:192" x14ac:dyDescent="0.3">
      <c r="B369">
        <v>361.5</v>
      </c>
      <c r="C369" s="5">
        <v>0.73600000000000065</v>
      </c>
      <c r="D369" s="4">
        <v>0.94160000000000077</v>
      </c>
      <c r="E369" s="4">
        <v>1.0002000082588938</v>
      </c>
      <c r="F369" s="4">
        <v>1</v>
      </c>
      <c r="G369" s="4">
        <v>1.0000000000000002</v>
      </c>
      <c r="H369" s="4">
        <v>0.99980000000000036</v>
      </c>
      <c r="I369" s="4">
        <v>1.0024</v>
      </c>
      <c r="O369" s="4">
        <v>0.99979999999999991</v>
      </c>
      <c r="P369" s="4">
        <v>0.99999999999999978</v>
      </c>
      <c r="Q369" s="4">
        <v>0.99419999999999942</v>
      </c>
      <c r="S369" s="4">
        <v>0.99999999999999989</v>
      </c>
      <c r="T369" s="4">
        <v>0.99999999999999922</v>
      </c>
      <c r="U369" s="14"/>
      <c r="V369" s="4">
        <v>0.99999999999999967</v>
      </c>
      <c r="W369" s="4">
        <v>0.99999999999999967</v>
      </c>
      <c r="X369" s="14"/>
      <c r="Y369" s="4">
        <v>1</v>
      </c>
      <c r="Z369" s="4">
        <v>1</v>
      </c>
      <c r="AA369" s="14"/>
      <c r="AB369" s="4">
        <v>0.99999999999999978</v>
      </c>
      <c r="AC369" s="4">
        <v>1.0000000000000002</v>
      </c>
      <c r="AD369" s="14"/>
      <c r="AE369" s="4">
        <v>1</v>
      </c>
      <c r="AF369" s="4"/>
      <c r="AG369" s="4">
        <v>0.99979999999999969</v>
      </c>
      <c r="AH369" s="4">
        <v>1</v>
      </c>
      <c r="AI369" s="4"/>
      <c r="AJ369" s="4">
        <v>0.99999999999999989</v>
      </c>
      <c r="AK369" s="4">
        <v>1</v>
      </c>
      <c r="AL369" s="4">
        <v>0.99719999999999964</v>
      </c>
      <c r="AM369" s="4"/>
      <c r="AN369" s="4">
        <v>0.9975999999999996</v>
      </c>
      <c r="AO369" s="4"/>
      <c r="AP369" s="4"/>
      <c r="AQ369" s="4">
        <v>0.99759999999999949</v>
      </c>
      <c r="AR369" s="4"/>
      <c r="AS369" s="4">
        <v>0.99999999999999911</v>
      </c>
      <c r="AT369" s="4">
        <v>0.99379999999999891</v>
      </c>
      <c r="AU369" s="4">
        <v>0.99999999999999978</v>
      </c>
      <c r="AV369" s="4">
        <v>1</v>
      </c>
      <c r="AW369" s="4"/>
      <c r="AX369" s="4">
        <v>1.0000000000000002</v>
      </c>
      <c r="AY369" s="4">
        <v>1.0014000000000003</v>
      </c>
      <c r="AZ369" s="4"/>
      <c r="BA369" s="4">
        <v>0.9992000000000002</v>
      </c>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c r="GB369" s="4"/>
      <c r="GC369" s="4"/>
      <c r="GD369" s="4"/>
      <c r="GE369" s="4"/>
      <c r="GF369" s="4"/>
      <c r="GG369" s="4"/>
      <c r="GH369" s="4"/>
      <c r="GI369" s="4"/>
      <c r="GJ369" s="4"/>
    </row>
    <row r="370" spans="2:192" x14ac:dyDescent="0.3">
      <c r="B370">
        <v>362.5</v>
      </c>
      <c r="C370" s="5">
        <v>0.73840000000000061</v>
      </c>
      <c r="D370" s="4">
        <v>0.94320000000000082</v>
      </c>
      <c r="E370" s="4">
        <v>1.0002000082850653</v>
      </c>
      <c r="F370" s="4">
        <v>1</v>
      </c>
      <c r="G370" s="4">
        <v>1.0000000000000002</v>
      </c>
      <c r="H370" s="4">
        <v>0.99980000000000036</v>
      </c>
      <c r="I370" s="4">
        <v>1.0024</v>
      </c>
      <c r="O370" s="4">
        <v>0.99979999999999991</v>
      </c>
      <c r="P370" s="4">
        <v>0.99999999999999978</v>
      </c>
      <c r="Q370" s="4">
        <v>0.99419999999999942</v>
      </c>
      <c r="S370" s="4">
        <v>0.99999999999999989</v>
      </c>
      <c r="T370" s="4">
        <v>0.99999999999999922</v>
      </c>
      <c r="U370" s="14"/>
      <c r="V370" s="4">
        <v>0.99999999999999967</v>
      </c>
      <c r="W370" s="4">
        <v>0.99999999999999967</v>
      </c>
      <c r="X370" s="14"/>
      <c r="Y370" s="4">
        <v>1</v>
      </c>
      <c r="Z370" s="4">
        <v>1</v>
      </c>
      <c r="AA370" s="14"/>
      <c r="AB370" s="4">
        <v>0.99999999999999978</v>
      </c>
      <c r="AC370" s="4">
        <v>1.0000000000000002</v>
      </c>
      <c r="AD370" s="14"/>
      <c r="AE370" s="4">
        <v>1</v>
      </c>
      <c r="AF370" s="4"/>
      <c r="AG370" s="4">
        <v>0.99979999999999969</v>
      </c>
      <c r="AH370" s="4">
        <v>1</v>
      </c>
      <c r="AI370" s="4"/>
      <c r="AJ370" s="4">
        <v>0.99999999999999989</v>
      </c>
      <c r="AK370" s="4">
        <v>1</v>
      </c>
      <c r="AL370" s="4">
        <v>0.99719999999999964</v>
      </c>
      <c r="AM370" s="4"/>
      <c r="AN370" s="4">
        <v>0.9975999999999996</v>
      </c>
      <c r="AO370" s="4"/>
      <c r="AP370" s="4"/>
      <c r="AQ370" s="4">
        <v>0.99759999999999949</v>
      </c>
      <c r="AR370" s="4"/>
      <c r="AS370" s="4">
        <v>0.99999999999999911</v>
      </c>
      <c r="AT370" s="4">
        <v>0.99379999999999891</v>
      </c>
      <c r="AU370" s="4">
        <v>0.99999999999999978</v>
      </c>
      <c r="AV370" s="4">
        <v>1</v>
      </c>
      <c r="AW370" s="4"/>
      <c r="AX370" s="4">
        <v>1.0000000000000002</v>
      </c>
      <c r="AY370" s="4">
        <v>1.0014000000000003</v>
      </c>
      <c r="AZ370" s="4"/>
      <c r="BA370" s="4">
        <v>0.9992000000000002</v>
      </c>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row>
    <row r="371" spans="2:192" x14ac:dyDescent="0.3">
      <c r="B371">
        <v>363.5</v>
      </c>
      <c r="C371" s="5">
        <v>0.74160000000000059</v>
      </c>
      <c r="D371" s="4">
        <v>0.94420000000000082</v>
      </c>
      <c r="E371" s="4">
        <v>1.0002000083112368</v>
      </c>
      <c r="F371" s="4">
        <v>1</v>
      </c>
      <c r="G371" s="4">
        <v>1.0000000000000002</v>
      </c>
      <c r="H371" s="4">
        <v>0.99980000000000036</v>
      </c>
      <c r="I371" s="4">
        <v>1.0024</v>
      </c>
      <c r="O371" s="4">
        <v>0.99979999999999991</v>
      </c>
      <c r="P371" s="4">
        <v>0.99999999999999978</v>
      </c>
      <c r="Q371" s="4">
        <v>0.99419999999999942</v>
      </c>
      <c r="S371" s="4">
        <v>0.99999999999999989</v>
      </c>
      <c r="T371" s="4">
        <v>0.99999999999999922</v>
      </c>
      <c r="U371" s="14"/>
      <c r="V371" s="4">
        <v>0.99999999999999967</v>
      </c>
      <c r="W371" s="4">
        <v>0.99999999999999967</v>
      </c>
      <c r="X371" s="14"/>
      <c r="Y371" s="4">
        <v>1</v>
      </c>
      <c r="Z371" s="4">
        <v>1</v>
      </c>
      <c r="AA371" s="14"/>
      <c r="AB371" s="4">
        <v>0.99999999999999978</v>
      </c>
      <c r="AC371" s="4">
        <v>1.0000000000000002</v>
      </c>
      <c r="AD371" s="14"/>
      <c r="AE371" s="4">
        <v>1</v>
      </c>
      <c r="AF371" s="4"/>
      <c r="AG371" s="4">
        <v>0.99979999999999969</v>
      </c>
      <c r="AH371" s="4">
        <v>1</v>
      </c>
      <c r="AI371" s="4"/>
      <c r="AJ371" s="4">
        <v>0.99999999999999989</v>
      </c>
      <c r="AK371" s="4">
        <v>1</v>
      </c>
      <c r="AL371" s="4">
        <v>0.99719999999999964</v>
      </c>
      <c r="AM371" s="4"/>
      <c r="AN371" s="4">
        <v>0.9975999999999996</v>
      </c>
      <c r="AO371" s="4"/>
      <c r="AP371" s="4"/>
      <c r="AQ371" s="4">
        <v>0.99759999999999949</v>
      </c>
      <c r="AR371" s="4"/>
      <c r="AS371" s="4">
        <v>0.99999999999999911</v>
      </c>
      <c r="AT371" s="4">
        <v>0.99399999999999888</v>
      </c>
      <c r="AU371" s="4">
        <v>0.99999999999999978</v>
      </c>
      <c r="AV371" s="4">
        <v>1</v>
      </c>
      <c r="AW371" s="4"/>
      <c r="AX371" s="4">
        <v>1.0000000000000002</v>
      </c>
      <c r="AY371" s="4">
        <v>1.0014000000000003</v>
      </c>
      <c r="AZ371" s="4"/>
      <c r="BA371" s="4">
        <v>0.9992000000000002</v>
      </c>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row>
    <row r="372" spans="2:192" x14ac:dyDescent="0.3">
      <c r="B372">
        <v>364.5</v>
      </c>
      <c r="C372" s="5">
        <v>0.74400000000000055</v>
      </c>
      <c r="D372" s="4">
        <v>0.94520000000000082</v>
      </c>
      <c r="E372" s="4">
        <v>1.0002000083374083</v>
      </c>
      <c r="F372" s="4">
        <v>1</v>
      </c>
      <c r="G372" s="4">
        <v>1.0000000000000002</v>
      </c>
      <c r="H372" s="4">
        <v>0.99980000000000036</v>
      </c>
      <c r="I372" s="4">
        <v>1.0024</v>
      </c>
      <c r="O372" s="4">
        <v>0.99979999999999991</v>
      </c>
      <c r="P372" s="4">
        <v>0.99999999999999978</v>
      </c>
      <c r="Q372" s="4">
        <v>0.99419999999999942</v>
      </c>
      <c r="S372" s="4">
        <v>0.99999999999999989</v>
      </c>
      <c r="T372" s="4">
        <v>0.99999999999999922</v>
      </c>
      <c r="U372" s="14"/>
      <c r="V372" s="4">
        <v>0.99999999999999967</v>
      </c>
      <c r="W372" s="4">
        <v>0.99999999999999967</v>
      </c>
      <c r="X372" s="14"/>
      <c r="Y372" s="4">
        <v>1</v>
      </c>
      <c r="Z372" s="4">
        <v>1</v>
      </c>
      <c r="AA372" s="14"/>
      <c r="AB372" s="4">
        <v>0.99999999999999978</v>
      </c>
      <c r="AC372" s="4">
        <v>1.0000000000000002</v>
      </c>
      <c r="AD372" s="14"/>
      <c r="AE372" s="4">
        <v>1</v>
      </c>
      <c r="AF372" s="4"/>
      <c r="AG372" s="4">
        <v>0.99979999999999969</v>
      </c>
      <c r="AH372" s="4">
        <v>1</v>
      </c>
      <c r="AI372" s="4"/>
      <c r="AJ372" s="4">
        <v>0.99999999999999989</v>
      </c>
      <c r="AK372" s="4">
        <v>1</v>
      </c>
      <c r="AL372" s="4">
        <v>0.99719999999999964</v>
      </c>
      <c r="AM372" s="4"/>
      <c r="AN372" s="4">
        <v>0.9975999999999996</v>
      </c>
      <c r="AO372" s="4"/>
      <c r="AP372" s="4"/>
      <c r="AQ372" s="4">
        <v>0.99759999999999949</v>
      </c>
      <c r="AR372" s="4"/>
      <c r="AS372" s="4">
        <v>0.99999999999999911</v>
      </c>
      <c r="AT372" s="4">
        <v>0.99419999999999886</v>
      </c>
      <c r="AU372" s="4">
        <v>0.99999999999999978</v>
      </c>
      <c r="AV372" s="4">
        <v>1</v>
      </c>
      <c r="AW372" s="4"/>
      <c r="AX372" s="4">
        <v>1.0000000000000002</v>
      </c>
      <c r="AY372" s="4">
        <v>1.0014000000000003</v>
      </c>
      <c r="AZ372" s="4"/>
      <c r="BA372" s="4">
        <v>0.9992000000000002</v>
      </c>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row>
    <row r="373" spans="2:192" x14ac:dyDescent="0.3">
      <c r="B373">
        <v>365.5</v>
      </c>
      <c r="C373" s="5">
        <v>0.74700000000000055</v>
      </c>
      <c r="D373" s="4">
        <v>0.94760000000000078</v>
      </c>
      <c r="E373" s="4">
        <v>1.0002000083635798</v>
      </c>
      <c r="F373" s="4">
        <v>1</v>
      </c>
      <c r="G373" s="4">
        <v>1.0000000000000002</v>
      </c>
      <c r="H373" s="4">
        <v>0.99980000000000036</v>
      </c>
      <c r="I373" s="4">
        <v>1.0024</v>
      </c>
      <c r="O373" s="4">
        <v>0.99979999999999991</v>
      </c>
      <c r="P373" s="4">
        <v>0.99999999999999978</v>
      </c>
      <c r="Q373" s="4">
        <v>0.99419999999999942</v>
      </c>
      <c r="S373" s="4">
        <v>0.99999999999999989</v>
      </c>
      <c r="T373" s="4">
        <v>0.99999999999999922</v>
      </c>
      <c r="U373" s="14"/>
      <c r="V373" s="4">
        <v>0.99999999999999967</v>
      </c>
      <c r="W373" s="4">
        <v>0.99999999999999967</v>
      </c>
      <c r="X373" s="14"/>
      <c r="Y373" s="4">
        <v>1</v>
      </c>
      <c r="Z373" s="4">
        <v>1</v>
      </c>
      <c r="AA373" s="14"/>
      <c r="AB373" s="4">
        <v>0.99999999999999978</v>
      </c>
      <c r="AC373" s="4">
        <v>1.0000000000000002</v>
      </c>
      <c r="AD373" s="14"/>
      <c r="AE373" s="4">
        <v>1</v>
      </c>
      <c r="AF373" s="4"/>
      <c r="AG373" s="4">
        <v>0.99979999999999969</v>
      </c>
      <c r="AH373" s="4">
        <v>1</v>
      </c>
      <c r="AI373" s="4"/>
      <c r="AJ373" s="4">
        <v>0.99999999999999989</v>
      </c>
      <c r="AK373" s="4">
        <v>1</v>
      </c>
      <c r="AL373" s="4">
        <v>0.99719999999999964</v>
      </c>
      <c r="AM373" s="4"/>
      <c r="AN373" s="4">
        <v>0.9975999999999996</v>
      </c>
      <c r="AO373" s="4"/>
      <c r="AP373" s="4"/>
      <c r="AQ373" s="4">
        <v>0.99759999999999949</v>
      </c>
      <c r="AR373" s="4"/>
      <c r="AS373" s="4">
        <v>0.99999999999999911</v>
      </c>
      <c r="AT373" s="4">
        <v>0.99439999999999884</v>
      </c>
      <c r="AU373" s="4">
        <v>0.99999999999999978</v>
      </c>
      <c r="AV373" s="4">
        <v>1</v>
      </c>
      <c r="AW373" s="4"/>
      <c r="AX373" s="4">
        <v>1.0000000000000002</v>
      </c>
      <c r="AY373" s="4">
        <v>1.0014000000000003</v>
      </c>
      <c r="AZ373" s="4"/>
      <c r="BA373" s="4">
        <v>0.9992000000000002</v>
      </c>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row>
    <row r="374" spans="2:192" x14ac:dyDescent="0.3">
      <c r="B374">
        <v>366.5</v>
      </c>
      <c r="C374" s="5">
        <v>0.75140000000000051</v>
      </c>
      <c r="D374" s="4">
        <v>0.94860000000000078</v>
      </c>
      <c r="E374" s="4">
        <v>1.0002000083897513</v>
      </c>
      <c r="F374" s="4">
        <v>1</v>
      </c>
      <c r="G374" s="4">
        <v>1.0000000000000002</v>
      </c>
      <c r="H374" s="4">
        <v>0.99980000000000036</v>
      </c>
      <c r="I374" s="4">
        <v>1.0024</v>
      </c>
      <c r="O374" s="4">
        <v>0.99979999999999991</v>
      </c>
      <c r="P374" s="4">
        <v>0.99999999999999978</v>
      </c>
      <c r="Q374" s="4">
        <v>0.99419999999999942</v>
      </c>
      <c r="S374" s="4">
        <v>0.99999999999999989</v>
      </c>
      <c r="T374" s="4">
        <v>0.99999999999999922</v>
      </c>
      <c r="U374" s="14"/>
      <c r="V374" s="4">
        <v>0.99999999999999967</v>
      </c>
      <c r="W374" s="4">
        <v>0.99999999999999967</v>
      </c>
      <c r="X374" s="14"/>
      <c r="Y374" s="4">
        <v>1</v>
      </c>
      <c r="Z374" s="4">
        <v>1</v>
      </c>
      <c r="AA374" s="14"/>
      <c r="AB374" s="4">
        <v>0.99999999999999978</v>
      </c>
      <c r="AC374" s="4">
        <v>1.0000000000000002</v>
      </c>
      <c r="AD374" s="14"/>
      <c r="AE374" s="4">
        <v>1</v>
      </c>
      <c r="AF374" s="4"/>
      <c r="AG374" s="4">
        <v>0.99979999999999969</v>
      </c>
      <c r="AH374" s="4">
        <v>1</v>
      </c>
      <c r="AI374" s="4"/>
      <c r="AJ374" s="4">
        <v>0.99999999999999989</v>
      </c>
      <c r="AK374" s="4">
        <v>1</v>
      </c>
      <c r="AL374" s="4">
        <v>0.99719999999999964</v>
      </c>
      <c r="AM374" s="4"/>
      <c r="AN374" s="4">
        <v>0.9975999999999996</v>
      </c>
      <c r="AO374" s="4"/>
      <c r="AP374" s="4"/>
      <c r="AQ374" s="4">
        <v>0.99759999999999949</v>
      </c>
      <c r="AR374" s="4"/>
      <c r="AS374" s="4">
        <v>0.99999999999999911</v>
      </c>
      <c r="AT374" s="4">
        <v>0.99459999999999882</v>
      </c>
      <c r="AU374" s="4">
        <v>0.99999999999999978</v>
      </c>
      <c r="AV374" s="4">
        <v>1</v>
      </c>
      <c r="AW374" s="4"/>
      <c r="AX374" s="4">
        <v>1.0000000000000002</v>
      </c>
      <c r="AY374" s="4">
        <v>1.0014000000000003</v>
      </c>
      <c r="AZ374" s="4"/>
      <c r="BA374" s="4">
        <v>0.9992000000000002</v>
      </c>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row>
    <row r="375" spans="2:192" x14ac:dyDescent="0.3">
      <c r="B375">
        <v>367.5</v>
      </c>
      <c r="C375" s="5">
        <v>0.75280000000000047</v>
      </c>
      <c r="D375" s="4">
        <v>0.95020000000000082</v>
      </c>
      <c r="E375" s="4">
        <v>1.0002000084159228</v>
      </c>
      <c r="F375" s="4">
        <v>1</v>
      </c>
      <c r="G375" s="4">
        <v>1.0000000000000002</v>
      </c>
      <c r="H375" s="4">
        <v>0.99980000000000036</v>
      </c>
      <c r="I375" s="4">
        <v>1.0024</v>
      </c>
      <c r="O375" s="4">
        <v>0.99979999999999991</v>
      </c>
      <c r="P375" s="4">
        <v>0.99999999999999978</v>
      </c>
      <c r="Q375" s="4">
        <v>0.99419999999999942</v>
      </c>
      <c r="S375" s="4">
        <v>0.99999999999999989</v>
      </c>
      <c r="T375" s="4">
        <v>0.99999999999999922</v>
      </c>
      <c r="U375" s="14"/>
      <c r="V375" s="4">
        <v>0.99999999999999967</v>
      </c>
      <c r="W375" s="4">
        <v>0.99999999999999967</v>
      </c>
      <c r="X375" s="14"/>
      <c r="Y375" s="4">
        <v>1</v>
      </c>
      <c r="Z375" s="4">
        <v>1</v>
      </c>
      <c r="AA375" s="14"/>
      <c r="AB375" s="4">
        <v>0.99999999999999978</v>
      </c>
      <c r="AC375" s="4">
        <v>1.0000000000000002</v>
      </c>
      <c r="AD375" s="14"/>
      <c r="AE375" s="4">
        <v>1</v>
      </c>
      <c r="AF375" s="4"/>
      <c r="AG375" s="4">
        <v>0.99979999999999969</v>
      </c>
      <c r="AH375" s="4">
        <v>1</v>
      </c>
      <c r="AI375" s="4"/>
      <c r="AJ375" s="4">
        <v>0.99999999999999989</v>
      </c>
      <c r="AK375" s="4">
        <v>1</v>
      </c>
      <c r="AL375" s="4">
        <v>0.99719999999999964</v>
      </c>
      <c r="AM375" s="4"/>
      <c r="AN375" s="4">
        <v>0.9975999999999996</v>
      </c>
      <c r="AO375" s="4"/>
      <c r="AP375" s="4"/>
      <c r="AQ375" s="4">
        <v>0.99759999999999949</v>
      </c>
      <c r="AR375" s="4"/>
      <c r="AS375" s="4">
        <v>0.99999999999999911</v>
      </c>
      <c r="AT375" s="4">
        <v>0.9947999999999988</v>
      </c>
      <c r="AU375" s="4">
        <v>0.99999999999999978</v>
      </c>
      <c r="AV375" s="4">
        <v>1</v>
      </c>
      <c r="AW375" s="4"/>
      <c r="AX375" s="4">
        <v>1.0000000000000002</v>
      </c>
      <c r="AY375" s="4">
        <v>1.0014000000000003</v>
      </c>
      <c r="AZ375" s="4"/>
      <c r="BA375" s="4">
        <v>0.9992000000000002</v>
      </c>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row>
    <row r="376" spans="2:192" x14ac:dyDescent="0.3">
      <c r="B376">
        <v>368.5</v>
      </c>
      <c r="C376" s="5">
        <v>0.7576000000000005</v>
      </c>
      <c r="D376" s="4">
        <v>0.95220000000000082</v>
      </c>
      <c r="E376" s="4">
        <v>1.0002000084420943</v>
      </c>
      <c r="F376" s="4">
        <v>1</v>
      </c>
      <c r="G376" s="4">
        <v>1.0000000000000002</v>
      </c>
      <c r="H376" s="4">
        <v>0.99980000000000036</v>
      </c>
      <c r="I376" s="4">
        <v>1.0024</v>
      </c>
      <c r="O376" s="4">
        <v>0.99979999999999991</v>
      </c>
      <c r="P376" s="4">
        <v>0.99999999999999978</v>
      </c>
      <c r="Q376" s="4">
        <v>0.99419999999999942</v>
      </c>
      <c r="S376" s="4">
        <v>0.99999999999999989</v>
      </c>
      <c r="T376" s="4">
        <v>0.99999999999999922</v>
      </c>
      <c r="U376" s="14"/>
      <c r="V376" s="4">
        <v>0.99999999999999967</v>
      </c>
      <c r="W376" s="4">
        <v>0.99999999999999967</v>
      </c>
      <c r="X376" s="14"/>
      <c r="Y376" s="4">
        <v>1</v>
      </c>
      <c r="Z376" s="4">
        <v>1</v>
      </c>
      <c r="AA376" s="14"/>
      <c r="AB376" s="4">
        <v>0.99999999999999978</v>
      </c>
      <c r="AC376" s="4">
        <v>1.0000000000000002</v>
      </c>
      <c r="AD376" s="14"/>
      <c r="AE376" s="4">
        <v>1</v>
      </c>
      <c r="AF376" s="4"/>
      <c r="AG376" s="4">
        <v>0.99979999999999969</v>
      </c>
      <c r="AH376" s="4">
        <v>1</v>
      </c>
      <c r="AI376" s="4"/>
      <c r="AJ376" s="4">
        <v>0.99999999999999989</v>
      </c>
      <c r="AK376" s="4">
        <v>1</v>
      </c>
      <c r="AL376" s="4">
        <v>0.99719999999999964</v>
      </c>
      <c r="AM376" s="4"/>
      <c r="AN376" s="4">
        <v>0.9975999999999996</v>
      </c>
      <c r="AO376" s="4"/>
      <c r="AP376" s="4"/>
      <c r="AQ376" s="4">
        <v>0.99759999999999949</v>
      </c>
      <c r="AR376" s="4"/>
      <c r="AS376" s="4">
        <v>0.99999999999999911</v>
      </c>
      <c r="AT376" s="4">
        <v>0.9947999999999988</v>
      </c>
      <c r="AU376" s="4">
        <v>0.99999999999999978</v>
      </c>
      <c r="AV376" s="4">
        <v>1</v>
      </c>
      <c r="AW376" s="4"/>
      <c r="AX376" s="4">
        <v>1.0000000000000002</v>
      </c>
      <c r="AY376" s="4">
        <v>1.0014000000000003</v>
      </c>
      <c r="AZ376" s="4"/>
      <c r="BA376" s="4">
        <v>0.9992000000000002</v>
      </c>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row>
    <row r="377" spans="2:192" x14ac:dyDescent="0.3">
      <c r="B377">
        <v>369.5</v>
      </c>
      <c r="C377" s="5">
        <v>0.75920000000000054</v>
      </c>
      <c r="D377" s="4">
        <v>0.95360000000000078</v>
      </c>
      <c r="E377" s="4">
        <v>1.0002000084682658</v>
      </c>
      <c r="F377" s="4">
        <v>1</v>
      </c>
      <c r="G377" s="4">
        <v>1.0000000000000002</v>
      </c>
      <c r="H377" s="4">
        <v>0.99980000000000036</v>
      </c>
      <c r="I377" s="4">
        <v>1.0024</v>
      </c>
      <c r="O377" s="4">
        <v>0.99979999999999991</v>
      </c>
      <c r="P377" s="4">
        <v>0.99999999999999978</v>
      </c>
      <c r="Q377" s="4">
        <v>0.99419999999999942</v>
      </c>
      <c r="S377" s="4">
        <v>0.99999999999999989</v>
      </c>
      <c r="T377" s="4">
        <v>0.99999999999999922</v>
      </c>
      <c r="U377" s="14"/>
      <c r="V377" s="4">
        <v>0.99999999999999967</v>
      </c>
      <c r="W377" s="4">
        <v>0.99999999999999967</v>
      </c>
      <c r="X377" s="14"/>
      <c r="Y377" s="4">
        <v>1</v>
      </c>
      <c r="Z377" s="4">
        <v>1</v>
      </c>
      <c r="AA377" s="14"/>
      <c r="AB377" s="4">
        <v>0.99999999999999978</v>
      </c>
      <c r="AC377" s="4">
        <v>1.0000000000000002</v>
      </c>
      <c r="AD377" s="14"/>
      <c r="AE377" s="4">
        <v>1</v>
      </c>
      <c r="AF377" s="4"/>
      <c r="AG377" s="4">
        <v>0.99979999999999969</v>
      </c>
      <c r="AH377" s="4">
        <v>1</v>
      </c>
      <c r="AI377" s="4"/>
      <c r="AJ377" s="4">
        <v>0.99999999999999989</v>
      </c>
      <c r="AK377" s="4">
        <v>1</v>
      </c>
      <c r="AL377" s="4">
        <v>0.99719999999999964</v>
      </c>
      <c r="AM377" s="4"/>
      <c r="AN377" s="4">
        <v>0.9975999999999996</v>
      </c>
      <c r="AO377" s="4"/>
      <c r="AP377" s="4"/>
      <c r="AQ377" s="4">
        <v>0.99759999999999949</v>
      </c>
      <c r="AR377" s="4"/>
      <c r="AS377" s="4">
        <v>0.99999999999999911</v>
      </c>
      <c r="AT377" s="4">
        <v>0.9947999999999988</v>
      </c>
      <c r="AU377" s="4">
        <v>0.99999999999999978</v>
      </c>
      <c r="AV377" s="4">
        <v>1</v>
      </c>
      <c r="AW377" s="4"/>
      <c r="AX377" s="4">
        <v>1.0000000000000002</v>
      </c>
      <c r="AY377" s="4">
        <v>1.0014000000000003</v>
      </c>
      <c r="AZ377" s="4"/>
      <c r="BA377" s="4">
        <v>0.9992000000000002</v>
      </c>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row>
    <row r="378" spans="2:192" x14ac:dyDescent="0.3">
      <c r="B378">
        <v>370.5</v>
      </c>
      <c r="C378" s="5">
        <v>0.76320000000000054</v>
      </c>
      <c r="D378" s="4">
        <v>0.9544000000000008</v>
      </c>
      <c r="E378" s="4">
        <v>1.0002000084944374</v>
      </c>
      <c r="F378" s="4">
        <v>1</v>
      </c>
      <c r="G378" s="4">
        <v>1.0000000000000002</v>
      </c>
      <c r="H378" s="4">
        <v>0.99980000000000036</v>
      </c>
      <c r="I378" s="4">
        <v>1.0024</v>
      </c>
      <c r="O378" s="4">
        <v>0.99979999999999991</v>
      </c>
      <c r="P378" s="4">
        <v>0.99999999999999978</v>
      </c>
      <c r="Q378" s="4">
        <v>0.99419999999999942</v>
      </c>
      <c r="S378" s="4">
        <v>0.99999999999999989</v>
      </c>
      <c r="T378" s="4">
        <v>0.99999999999999922</v>
      </c>
      <c r="U378" s="14"/>
      <c r="V378" s="4">
        <v>0.99999999999999967</v>
      </c>
      <c r="W378" s="4">
        <v>0.99999999999999967</v>
      </c>
      <c r="X378" s="14"/>
      <c r="Y378" s="4">
        <v>1</v>
      </c>
      <c r="Z378" s="4">
        <v>1</v>
      </c>
      <c r="AA378" s="14"/>
      <c r="AB378" s="4">
        <v>0.99999999999999978</v>
      </c>
      <c r="AC378" s="4">
        <v>1.0000000000000002</v>
      </c>
      <c r="AD378" s="14"/>
      <c r="AE378" s="4">
        <v>1</v>
      </c>
      <c r="AF378" s="4"/>
      <c r="AG378" s="4">
        <v>0.99979999999999969</v>
      </c>
      <c r="AH378" s="4">
        <v>1</v>
      </c>
      <c r="AI378" s="4"/>
      <c r="AJ378" s="4">
        <v>0.99999999999999989</v>
      </c>
      <c r="AK378" s="4">
        <v>1</v>
      </c>
      <c r="AL378" s="4">
        <v>0.99719999999999964</v>
      </c>
      <c r="AM378" s="4"/>
      <c r="AN378" s="4">
        <v>0.9975999999999996</v>
      </c>
      <c r="AO378" s="4"/>
      <c r="AP378" s="4"/>
      <c r="AQ378" s="4">
        <v>0.99759999999999949</v>
      </c>
      <c r="AR378" s="4"/>
      <c r="AS378" s="4">
        <v>0.99999999999999911</v>
      </c>
      <c r="AT378" s="4">
        <v>0.9947999999999988</v>
      </c>
      <c r="AU378" s="4">
        <v>0.99999999999999978</v>
      </c>
      <c r="AV378" s="4">
        <v>1</v>
      </c>
      <c r="AW378" s="4"/>
      <c r="AX378" s="4">
        <v>1.0000000000000002</v>
      </c>
      <c r="AY378" s="4">
        <v>1.0014000000000003</v>
      </c>
      <c r="AZ378" s="4"/>
      <c r="BA378" s="4">
        <v>0.9992000000000002</v>
      </c>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row>
    <row r="379" spans="2:192" x14ac:dyDescent="0.3">
      <c r="B379">
        <v>371.5</v>
      </c>
      <c r="C379" s="5">
        <v>0.76680000000000059</v>
      </c>
      <c r="D379" s="4">
        <v>0.95520000000000083</v>
      </c>
      <c r="E379" s="4">
        <v>1.0002000085206089</v>
      </c>
      <c r="F379" s="4">
        <v>1</v>
      </c>
      <c r="G379" s="4">
        <v>1.0000000000000002</v>
      </c>
      <c r="H379" s="4">
        <v>0.99980000000000036</v>
      </c>
      <c r="I379" s="4">
        <v>1.0024</v>
      </c>
      <c r="O379" s="4">
        <v>0.99979999999999991</v>
      </c>
      <c r="P379" s="4">
        <v>0.99999999999999978</v>
      </c>
      <c r="Q379" s="4">
        <v>0.99419999999999942</v>
      </c>
      <c r="S379" s="4">
        <v>0.99999999999999989</v>
      </c>
      <c r="T379" s="4">
        <v>0.99999999999999922</v>
      </c>
      <c r="U379" s="14"/>
      <c r="V379" s="4">
        <v>0.99999999999999967</v>
      </c>
      <c r="W379" s="4">
        <v>0.99999999999999967</v>
      </c>
      <c r="X379" s="14"/>
      <c r="Y379" s="4">
        <v>1</v>
      </c>
      <c r="Z379" s="4">
        <v>1</v>
      </c>
      <c r="AA379" s="14"/>
      <c r="AB379" s="4">
        <v>0.99999999999999978</v>
      </c>
      <c r="AC379" s="4">
        <v>1.0000000000000002</v>
      </c>
      <c r="AD379" s="14"/>
      <c r="AE379" s="4">
        <v>1</v>
      </c>
      <c r="AF379" s="4"/>
      <c r="AG379" s="4">
        <v>0.99979999999999969</v>
      </c>
      <c r="AH379" s="4">
        <v>1</v>
      </c>
      <c r="AI379" s="4"/>
      <c r="AJ379" s="4">
        <v>0.99999999999999989</v>
      </c>
      <c r="AK379" s="4">
        <v>1</v>
      </c>
      <c r="AL379" s="4">
        <v>0.99719999999999964</v>
      </c>
      <c r="AM379" s="4"/>
      <c r="AN379" s="4">
        <v>0.9975999999999996</v>
      </c>
      <c r="AO379" s="4"/>
      <c r="AP379" s="4"/>
      <c r="AQ379" s="4">
        <v>0.99759999999999949</v>
      </c>
      <c r="AR379" s="4"/>
      <c r="AS379" s="4">
        <v>0.99999999999999911</v>
      </c>
      <c r="AT379" s="4">
        <v>0.99539999999999884</v>
      </c>
      <c r="AU379" s="4">
        <v>0.99999999999999978</v>
      </c>
      <c r="AV379" s="4">
        <v>1</v>
      </c>
      <c r="AW379" s="4"/>
      <c r="AX379" s="4">
        <v>1.0000000000000002</v>
      </c>
      <c r="AY379" s="4">
        <v>1.0014000000000003</v>
      </c>
      <c r="AZ379" s="4"/>
      <c r="BA379" s="4">
        <v>0.9992000000000002</v>
      </c>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row>
    <row r="380" spans="2:192" x14ac:dyDescent="0.3">
      <c r="B380">
        <v>372.5</v>
      </c>
      <c r="C380" s="5">
        <v>0.77020000000000055</v>
      </c>
      <c r="D380" s="4">
        <v>0.95680000000000087</v>
      </c>
      <c r="E380" s="4">
        <v>1.0002000085467804</v>
      </c>
      <c r="F380" s="4">
        <v>1</v>
      </c>
      <c r="G380" s="4">
        <v>1.0000000000000002</v>
      </c>
      <c r="H380" s="4">
        <v>0.99980000000000036</v>
      </c>
      <c r="I380" s="4">
        <v>1.0024</v>
      </c>
      <c r="O380" s="4">
        <v>0.99979999999999991</v>
      </c>
      <c r="P380" s="4">
        <v>0.99999999999999978</v>
      </c>
      <c r="Q380" s="4">
        <v>0.99419999999999942</v>
      </c>
      <c r="S380" s="4">
        <v>0.99999999999999989</v>
      </c>
      <c r="T380" s="4">
        <v>0.99999999999999922</v>
      </c>
      <c r="U380" s="14"/>
      <c r="V380" s="4">
        <v>0.99999999999999967</v>
      </c>
      <c r="W380" s="4">
        <v>0.99999999999999967</v>
      </c>
      <c r="X380" s="14"/>
      <c r="Y380" s="4">
        <v>1</v>
      </c>
      <c r="Z380" s="4">
        <v>1</v>
      </c>
      <c r="AA380" s="14"/>
      <c r="AB380" s="4">
        <v>0.99999999999999978</v>
      </c>
      <c r="AC380" s="4">
        <v>1.0000000000000002</v>
      </c>
      <c r="AD380" s="14"/>
      <c r="AE380" s="4">
        <v>1</v>
      </c>
      <c r="AF380" s="4"/>
      <c r="AG380" s="4">
        <v>0.99979999999999969</v>
      </c>
      <c r="AH380" s="4">
        <v>1</v>
      </c>
      <c r="AI380" s="4"/>
      <c r="AJ380" s="4">
        <v>0.99999999999999989</v>
      </c>
      <c r="AK380" s="4">
        <v>1</v>
      </c>
      <c r="AL380" s="4">
        <v>0.99719999999999964</v>
      </c>
      <c r="AM380" s="4"/>
      <c r="AN380" s="4">
        <v>0.9975999999999996</v>
      </c>
      <c r="AO380" s="4"/>
      <c r="AP380" s="4"/>
      <c r="AQ380" s="4">
        <v>0.99759999999999949</v>
      </c>
      <c r="AR380" s="4"/>
      <c r="AS380" s="4">
        <v>0.99999999999999911</v>
      </c>
      <c r="AT380" s="4">
        <v>0.99559999999999882</v>
      </c>
      <c r="AU380" s="4">
        <v>0.99999999999999978</v>
      </c>
      <c r="AV380" s="4">
        <v>1</v>
      </c>
      <c r="AW380" s="4"/>
      <c r="AX380" s="4">
        <v>1.0000000000000002</v>
      </c>
      <c r="AY380" s="4">
        <v>1.0014000000000003</v>
      </c>
      <c r="AZ380" s="4"/>
      <c r="BA380" s="4">
        <v>0.9992000000000002</v>
      </c>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row>
    <row r="381" spans="2:192" x14ac:dyDescent="0.3">
      <c r="B381">
        <v>373.5</v>
      </c>
      <c r="C381" s="5">
        <v>0.77420000000000055</v>
      </c>
      <c r="D381" s="4">
        <v>0.95820000000000083</v>
      </c>
      <c r="E381" s="4">
        <v>1.0002000085729519</v>
      </c>
      <c r="F381" s="4">
        <v>1</v>
      </c>
      <c r="G381" s="4">
        <v>1.0000000000000002</v>
      </c>
      <c r="H381" s="4">
        <v>0.99980000000000036</v>
      </c>
      <c r="I381" s="4">
        <v>1.0024</v>
      </c>
      <c r="O381" s="4">
        <v>0.99979999999999991</v>
      </c>
      <c r="P381" s="4">
        <v>0.99999999999999978</v>
      </c>
      <c r="Q381" s="4">
        <v>0.99419999999999942</v>
      </c>
      <c r="S381" s="4">
        <v>0.99999999999999989</v>
      </c>
      <c r="T381" s="4">
        <v>0.99999999999999922</v>
      </c>
      <c r="U381" s="14"/>
      <c r="V381" s="4">
        <v>0.99999999999999967</v>
      </c>
      <c r="W381" s="4">
        <v>0.99999999999999967</v>
      </c>
      <c r="X381" s="14"/>
      <c r="Y381" s="4">
        <v>1</v>
      </c>
      <c r="Z381" s="4">
        <v>1</v>
      </c>
      <c r="AA381" s="14"/>
      <c r="AB381" s="4">
        <v>0.99999999999999978</v>
      </c>
      <c r="AC381" s="4">
        <v>1.0000000000000002</v>
      </c>
      <c r="AD381" s="14"/>
      <c r="AE381" s="4">
        <v>1</v>
      </c>
      <c r="AF381" s="4"/>
      <c r="AG381" s="4">
        <v>0.99979999999999969</v>
      </c>
      <c r="AH381" s="4">
        <v>1</v>
      </c>
      <c r="AI381" s="4"/>
      <c r="AJ381" s="4">
        <v>0.99999999999999989</v>
      </c>
      <c r="AK381" s="4">
        <v>1</v>
      </c>
      <c r="AL381" s="4">
        <v>0.99719999999999964</v>
      </c>
      <c r="AM381" s="4"/>
      <c r="AN381" s="4">
        <v>0.9975999999999996</v>
      </c>
      <c r="AO381" s="4"/>
      <c r="AP381" s="4"/>
      <c r="AQ381" s="4">
        <v>0.99759999999999949</v>
      </c>
      <c r="AR381" s="4"/>
      <c r="AS381" s="4">
        <v>0.99999999999999911</v>
      </c>
      <c r="AT381" s="4">
        <v>0.99559999999999882</v>
      </c>
      <c r="AU381" s="4">
        <v>0.99999999999999978</v>
      </c>
      <c r="AV381" s="4">
        <v>1</v>
      </c>
      <c r="AW381" s="4"/>
      <c r="AX381" s="4">
        <v>1.0000000000000002</v>
      </c>
      <c r="AY381" s="4">
        <v>1.0014000000000003</v>
      </c>
      <c r="AZ381" s="4"/>
      <c r="BA381" s="4">
        <v>0.9992000000000002</v>
      </c>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row>
    <row r="382" spans="2:192" x14ac:dyDescent="0.3">
      <c r="B382">
        <v>374.5</v>
      </c>
      <c r="C382" s="5">
        <v>0.7768000000000006</v>
      </c>
      <c r="D382" s="4">
        <v>0.95940000000000081</v>
      </c>
      <c r="E382" s="4">
        <v>1.0002000085991234</v>
      </c>
      <c r="F382" s="4">
        <v>1</v>
      </c>
      <c r="G382" s="4">
        <v>1.0000000000000002</v>
      </c>
      <c r="H382" s="4">
        <v>0.99980000000000036</v>
      </c>
      <c r="I382" s="4">
        <v>1.0024</v>
      </c>
      <c r="O382" s="4">
        <v>0.99979999999999991</v>
      </c>
      <c r="P382" s="4">
        <v>0.99999999999999978</v>
      </c>
      <c r="Q382" s="4">
        <v>0.99419999999999942</v>
      </c>
      <c r="S382" s="4">
        <v>0.99999999999999989</v>
      </c>
      <c r="T382" s="4">
        <v>0.99999999999999922</v>
      </c>
      <c r="U382" s="14"/>
      <c r="V382" s="4">
        <v>0.99999999999999967</v>
      </c>
      <c r="W382" s="4">
        <v>0.99999999999999967</v>
      </c>
      <c r="X382" s="14"/>
      <c r="Y382" s="4">
        <v>1</v>
      </c>
      <c r="Z382" s="4">
        <v>1</v>
      </c>
      <c r="AA382" s="14"/>
      <c r="AB382" s="4">
        <v>0.99999999999999978</v>
      </c>
      <c r="AC382" s="4">
        <v>1.0000000000000002</v>
      </c>
      <c r="AD382" s="14"/>
      <c r="AE382" s="4">
        <v>1</v>
      </c>
      <c r="AF382" s="4"/>
      <c r="AG382" s="4">
        <v>0.99979999999999969</v>
      </c>
      <c r="AH382" s="4">
        <v>1</v>
      </c>
      <c r="AI382" s="4"/>
      <c r="AJ382" s="4">
        <v>0.99999999999999989</v>
      </c>
      <c r="AK382" s="4">
        <v>1</v>
      </c>
      <c r="AL382" s="4">
        <v>0.99719999999999964</v>
      </c>
      <c r="AM382" s="4"/>
      <c r="AN382" s="4">
        <v>0.9975999999999996</v>
      </c>
      <c r="AO382" s="4"/>
      <c r="AP382" s="4"/>
      <c r="AQ382" s="4">
        <v>0.99759999999999949</v>
      </c>
      <c r="AR382" s="4"/>
      <c r="AS382" s="4">
        <v>0.99999999999999911</v>
      </c>
      <c r="AT382" s="4">
        <v>0.99599999999999878</v>
      </c>
      <c r="AU382" s="4">
        <v>0.99999999999999978</v>
      </c>
      <c r="AV382" s="4">
        <v>1</v>
      </c>
      <c r="AW382" s="4"/>
      <c r="AX382" s="4">
        <v>1.0000000000000002</v>
      </c>
      <c r="AY382" s="4">
        <v>1.0014000000000003</v>
      </c>
      <c r="AZ382" s="4"/>
      <c r="BA382" s="4">
        <v>0.9992000000000002</v>
      </c>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row>
    <row r="383" spans="2:192" x14ac:dyDescent="0.3">
      <c r="B383">
        <v>375.5</v>
      </c>
      <c r="C383" s="5">
        <v>0.77920000000000056</v>
      </c>
      <c r="D383" s="4">
        <v>0.96060000000000079</v>
      </c>
      <c r="E383" s="4">
        <v>1.0002000086252949</v>
      </c>
      <c r="F383" s="4">
        <v>1</v>
      </c>
      <c r="G383" s="4">
        <v>1.0000000000000002</v>
      </c>
      <c r="H383" s="4">
        <v>0.99980000000000036</v>
      </c>
      <c r="I383" s="4">
        <v>1.0024</v>
      </c>
      <c r="O383" s="4">
        <v>0.99979999999999991</v>
      </c>
      <c r="P383" s="4">
        <v>0.99999999999999978</v>
      </c>
      <c r="Q383" s="4">
        <v>0.99419999999999942</v>
      </c>
      <c r="S383" s="4">
        <v>0.99999999999999989</v>
      </c>
      <c r="T383" s="4">
        <v>0.99999999999999922</v>
      </c>
      <c r="U383" s="14"/>
      <c r="V383" s="4">
        <v>0.99999999999999967</v>
      </c>
      <c r="W383" s="4">
        <v>0.99999999999999967</v>
      </c>
      <c r="X383" s="14"/>
      <c r="Y383" s="4">
        <v>1</v>
      </c>
      <c r="Z383" s="4">
        <v>1</v>
      </c>
      <c r="AA383" s="14"/>
      <c r="AB383" s="4">
        <v>0.99999999999999978</v>
      </c>
      <c r="AC383" s="4">
        <v>1.0000000000000002</v>
      </c>
      <c r="AD383" s="14"/>
      <c r="AE383" s="4">
        <v>1</v>
      </c>
      <c r="AF383" s="4"/>
      <c r="AG383" s="4">
        <v>0.99979999999999969</v>
      </c>
      <c r="AH383" s="4">
        <v>1</v>
      </c>
      <c r="AI383" s="4"/>
      <c r="AJ383" s="4">
        <v>0.99999999999999989</v>
      </c>
      <c r="AK383" s="4">
        <v>1</v>
      </c>
      <c r="AL383" s="4">
        <v>0.99719999999999964</v>
      </c>
      <c r="AM383" s="4"/>
      <c r="AN383" s="4">
        <v>0.9975999999999996</v>
      </c>
      <c r="AO383" s="4"/>
      <c r="AP383" s="4"/>
      <c r="AQ383" s="4">
        <v>0.99759999999999949</v>
      </c>
      <c r="AR383" s="4"/>
      <c r="AS383" s="4">
        <v>0.99999999999999911</v>
      </c>
      <c r="AT383" s="4">
        <v>0.99599999999999878</v>
      </c>
      <c r="AU383" s="4">
        <v>0.99999999999999978</v>
      </c>
      <c r="AV383" s="4">
        <v>1</v>
      </c>
      <c r="AW383" s="4"/>
      <c r="AX383" s="4">
        <v>1.0000000000000002</v>
      </c>
      <c r="AY383" s="4">
        <v>1.0014000000000003</v>
      </c>
      <c r="AZ383" s="4"/>
      <c r="BA383" s="4">
        <v>0.9992000000000002</v>
      </c>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row>
    <row r="384" spans="2:192" x14ac:dyDescent="0.3">
      <c r="B384">
        <v>376.5</v>
      </c>
      <c r="C384" s="5">
        <v>0.78160000000000052</v>
      </c>
      <c r="D384" s="4">
        <v>0.96200000000000074</v>
      </c>
      <c r="E384" s="4">
        <v>1.0002000086514664</v>
      </c>
      <c r="F384" s="4">
        <v>1</v>
      </c>
      <c r="G384" s="4">
        <v>1.0000000000000002</v>
      </c>
      <c r="H384" s="4">
        <v>0.99980000000000036</v>
      </c>
      <c r="I384" s="4">
        <v>1.0024</v>
      </c>
      <c r="O384" s="4">
        <v>0.99979999999999991</v>
      </c>
      <c r="P384" s="4">
        <v>0.99999999999999978</v>
      </c>
      <c r="Q384" s="4">
        <v>0.99419999999999942</v>
      </c>
      <c r="S384" s="4">
        <v>0.99999999999999989</v>
      </c>
      <c r="T384" s="4">
        <v>0.99999999999999922</v>
      </c>
      <c r="U384" s="14"/>
      <c r="V384" s="4">
        <v>0.99999999999999967</v>
      </c>
      <c r="W384" s="4">
        <v>0.99999999999999967</v>
      </c>
      <c r="X384" s="14"/>
      <c r="Y384" s="4">
        <v>1</v>
      </c>
      <c r="Z384" s="4">
        <v>1</v>
      </c>
      <c r="AA384" s="14"/>
      <c r="AB384" s="4">
        <v>0.99999999999999978</v>
      </c>
      <c r="AC384" s="4">
        <v>1.0000000000000002</v>
      </c>
      <c r="AD384" s="14"/>
      <c r="AE384" s="4">
        <v>1</v>
      </c>
      <c r="AF384" s="4"/>
      <c r="AG384" s="4">
        <v>0.99979999999999969</v>
      </c>
      <c r="AH384" s="4">
        <v>1</v>
      </c>
      <c r="AI384" s="4"/>
      <c r="AJ384" s="4">
        <v>0.99999999999999989</v>
      </c>
      <c r="AK384" s="4">
        <v>1</v>
      </c>
      <c r="AL384" s="4">
        <v>0.99719999999999964</v>
      </c>
      <c r="AM384" s="4"/>
      <c r="AN384" s="4">
        <v>0.9975999999999996</v>
      </c>
      <c r="AO384" s="4"/>
      <c r="AP384" s="4"/>
      <c r="AQ384" s="4">
        <v>0.99759999999999949</v>
      </c>
      <c r="AR384" s="4"/>
      <c r="AS384" s="4">
        <v>0.99999999999999911</v>
      </c>
      <c r="AT384" s="4">
        <v>0.99619999999999875</v>
      </c>
      <c r="AU384" s="4">
        <v>0.99999999999999978</v>
      </c>
      <c r="AV384" s="4">
        <v>1</v>
      </c>
      <c r="AW384" s="4"/>
      <c r="AX384" s="4">
        <v>1.0000000000000002</v>
      </c>
      <c r="AY384" s="4">
        <v>1.0014000000000003</v>
      </c>
      <c r="AZ384" s="4"/>
      <c r="BA384" s="4">
        <v>0.9992000000000002</v>
      </c>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row>
    <row r="385" spans="2:192" x14ac:dyDescent="0.3">
      <c r="B385">
        <v>377.5</v>
      </c>
      <c r="C385" s="5">
        <v>0.78600000000000048</v>
      </c>
      <c r="D385" s="4">
        <v>0.96380000000000077</v>
      </c>
      <c r="E385" s="4">
        <v>1.0002000086776379</v>
      </c>
      <c r="F385" s="4">
        <v>1</v>
      </c>
      <c r="G385" s="4">
        <v>1.0000000000000002</v>
      </c>
      <c r="H385" s="4">
        <v>0.99980000000000036</v>
      </c>
      <c r="I385" s="4">
        <v>1.0024</v>
      </c>
      <c r="O385" s="4">
        <v>0.99979999999999991</v>
      </c>
      <c r="P385" s="4">
        <v>0.99999999999999978</v>
      </c>
      <c r="Q385" s="4">
        <v>0.99419999999999942</v>
      </c>
      <c r="S385" s="4">
        <v>0.99999999999999989</v>
      </c>
      <c r="T385" s="4">
        <v>0.99999999999999922</v>
      </c>
      <c r="U385" s="14"/>
      <c r="V385" s="4">
        <v>0.99999999999999967</v>
      </c>
      <c r="W385" s="4">
        <v>0.99999999999999967</v>
      </c>
      <c r="X385" s="14"/>
      <c r="Y385" s="4">
        <v>1</v>
      </c>
      <c r="Z385" s="4">
        <v>1</v>
      </c>
      <c r="AA385" s="14"/>
      <c r="AB385" s="4">
        <v>0.99999999999999978</v>
      </c>
      <c r="AC385" s="4">
        <v>1.0000000000000002</v>
      </c>
      <c r="AD385" s="14"/>
      <c r="AE385" s="4">
        <v>1</v>
      </c>
      <c r="AF385" s="4"/>
      <c r="AG385" s="4">
        <v>0.99979999999999969</v>
      </c>
      <c r="AH385" s="4">
        <v>1</v>
      </c>
      <c r="AI385" s="4"/>
      <c r="AJ385" s="4">
        <v>0.99999999999999989</v>
      </c>
      <c r="AK385" s="4">
        <v>1</v>
      </c>
      <c r="AL385" s="4">
        <v>0.99719999999999964</v>
      </c>
      <c r="AM385" s="4"/>
      <c r="AN385" s="4">
        <v>0.9975999999999996</v>
      </c>
      <c r="AO385" s="4"/>
      <c r="AP385" s="4"/>
      <c r="AQ385" s="4">
        <v>0.99759999999999949</v>
      </c>
      <c r="AR385" s="4"/>
      <c r="AS385" s="4">
        <v>0.99999999999999911</v>
      </c>
      <c r="AT385" s="4">
        <v>0.99619999999999875</v>
      </c>
      <c r="AU385" s="4">
        <v>0.99999999999999978</v>
      </c>
      <c r="AV385" s="4">
        <v>1</v>
      </c>
      <c r="AW385" s="4"/>
      <c r="AX385" s="4">
        <v>1.0000000000000002</v>
      </c>
      <c r="AY385" s="4">
        <v>1.0014000000000003</v>
      </c>
      <c r="AZ385" s="4"/>
      <c r="BA385" s="4">
        <v>0.9992000000000002</v>
      </c>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row>
    <row r="386" spans="2:192" x14ac:dyDescent="0.3">
      <c r="B386">
        <v>378.5</v>
      </c>
      <c r="C386" s="5">
        <v>0.78920000000000046</v>
      </c>
      <c r="D386" s="4">
        <v>0.96460000000000079</v>
      </c>
      <c r="E386" s="4">
        <v>1.0002000087038094</v>
      </c>
      <c r="F386" s="4">
        <v>1</v>
      </c>
      <c r="G386" s="4">
        <v>1.0000000000000002</v>
      </c>
      <c r="H386" s="4">
        <v>0.99980000000000036</v>
      </c>
      <c r="I386" s="4">
        <v>1.0024</v>
      </c>
      <c r="O386" s="4">
        <v>0.99979999999999991</v>
      </c>
      <c r="P386" s="4">
        <v>0.99999999999999978</v>
      </c>
      <c r="Q386" s="4">
        <v>0.99419999999999942</v>
      </c>
      <c r="S386" s="4">
        <v>0.99999999999999989</v>
      </c>
      <c r="T386" s="4">
        <v>0.99999999999999922</v>
      </c>
      <c r="U386" s="14"/>
      <c r="V386" s="4">
        <v>0.99999999999999967</v>
      </c>
      <c r="W386" s="4">
        <v>0.99999999999999967</v>
      </c>
      <c r="X386" s="14"/>
      <c r="Y386" s="4">
        <v>1</v>
      </c>
      <c r="Z386" s="4">
        <v>1</v>
      </c>
      <c r="AA386" s="14"/>
      <c r="AB386" s="4">
        <v>0.99999999999999978</v>
      </c>
      <c r="AC386" s="4">
        <v>1.0000000000000002</v>
      </c>
      <c r="AD386" s="14"/>
      <c r="AE386" s="4">
        <v>1</v>
      </c>
      <c r="AF386" s="4"/>
      <c r="AG386" s="4">
        <v>0.99979999999999969</v>
      </c>
      <c r="AH386" s="4">
        <v>1</v>
      </c>
      <c r="AI386" s="4"/>
      <c r="AJ386" s="4">
        <v>0.99999999999999989</v>
      </c>
      <c r="AK386" s="4">
        <v>1</v>
      </c>
      <c r="AL386" s="4">
        <v>0.99719999999999964</v>
      </c>
      <c r="AM386" s="4"/>
      <c r="AN386" s="4">
        <v>0.9975999999999996</v>
      </c>
      <c r="AO386" s="4"/>
      <c r="AP386" s="4"/>
      <c r="AQ386" s="4">
        <v>0.99759999999999949</v>
      </c>
      <c r="AR386" s="4"/>
      <c r="AS386" s="4">
        <v>0.99999999999999911</v>
      </c>
      <c r="AT386" s="4">
        <v>0.99619999999999875</v>
      </c>
      <c r="AU386" s="4">
        <v>0.99999999999999978</v>
      </c>
      <c r="AV386" s="4">
        <v>1</v>
      </c>
      <c r="AW386" s="4"/>
      <c r="AX386" s="4">
        <v>1.0000000000000002</v>
      </c>
      <c r="AY386" s="4">
        <v>1.0014000000000003</v>
      </c>
      <c r="AZ386" s="4"/>
      <c r="BA386" s="4">
        <v>0.9992000000000002</v>
      </c>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row>
    <row r="387" spans="2:192" x14ac:dyDescent="0.3">
      <c r="B387">
        <v>379.5</v>
      </c>
      <c r="C387" s="5">
        <v>0.7928000000000005</v>
      </c>
      <c r="D387" s="4">
        <v>0.96520000000000084</v>
      </c>
      <c r="E387" s="4">
        <v>1.0002000087299809</v>
      </c>
      <c r="F387" s="4">
        <v>1</v>
      </c>
      <c r="G387" s="4">
        <v>1.0000000000000002</v>
      </c>
      <c r="H387" s="4">
        <v>0.99980000000000036</v>
      </c>
      <c r="I387" s="4">
        <v>1.0024</v>
      </c>
      <c r="O387" s="4">
        <v>0.99979999999999991</v>
      </c>
      <c r="P387" s="4">
        <v>0.99999999999999978</v>
      </c>
      <c r="Q387" s="4">
        <v>0.99419999999999942</v>
      </c>
      <c r="S387" s="4">
        <v>0.99999999999999989</v>
      </c>
      <c r="T387" s="4">
        <v>0.99999999999999922</v>
      </c>
      <c r="U387" s="14"/>
      <c r="V387" s="4">
        <v>0.99999999999999967</v>
      </c>
      <c r="W387" s="4">
        <v>0.99999999999999967</v>
      </c>
      <c r="X387" s="14"/>
      <c r="Y387" s="4">
        <v>1</v>
      </c>
      <c r="Z387" s="4">
        <v>1</v>
      </c>
      <c r="AA387" s="14"/>
      <c r="AB387" s="4">
        <v>0.99999999999999978</v>
      </c>
      <c r="AC387" s="4">
        <v>1.0000000000000002</v>
      </c>
      <c r="AD387" s="14"/>
      <c r="AE387" s="4">
        <v>1</v>
      </c>
      <c r="AF387" s="4"/>
      <c r="AG387" s="4">
        <v>0.99979999999999969</v>
      </c>
      <c r="AH387" s="4">
        <v>1</v>
      </c>
      <c r="AI387" s="4"/>
      <c r="AJ387" s="4">
        <v>0.99999999999999989</v>
      </c>
      <c r="AK387" s="4">
        <v>1</v>
      </c>
      <c r="AL387" s="4">
        <v>0.99719999999999964</v>
      </c>
      <c r="AM387" s="4"/>
      <c r="AN387" s="4">
        <v>0.9975999999999996</v>
      </c>
      <c r="AO387" s="4"/>
      <c r="AP387" s="4"/>
      <c r="AQ387" s="4">
        <v>0.99759999999999949</v>
      </c>
      <c r="AR387" s="4"/>
      <c r="AS387" s="4">
        <v>0.99999999999999911</v>
      </c>
      <c r="AT387" s="4">
        <v>0.99639999999999873</v>
      </c>
      <c r="AU387" s="4">
        <v>0.99999999999999978</v>
      </c>
      <c r="AV387" s="4">
        <v>1</v>
      </c>
      <c r="AW387" s="4"/>
      <c r="AX387" s="4">
        <v>1.0000000000000002</v>
      </c>
      <c r="AY387" s="4">
        <v>1.0014000000000003</v>
      </c>
      <c r="AZ387" s="4"/>
      <c r="BA387" s="4">
        <v>0.9992000000000002</v>
      </c>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row>
    <row r="388" spans="2:192" x14ac:dyDescent="0.3">
      <c r="B388">
        <v>380.5</v>
      </c>
      <c r="C388" s="5">
        <v>0.79800000000000049</v>
      </c>
      <c r="D388" s="4">
        <v>0.96660000000000079</v>
      </c>
      <c r="E388" s="4">
        <v>1.0002000087561524</v>
      </c>
      <c r="F388" s="4">
        <v>1</v>
      </c>
      <c r="G388" s="4">
        <v>1.0000000000000002</v>
      </c>
      <c r="H388" s="4">
        <v>0.99980000000000036</v>
      </c>
      <c r="I388" s="4">
        <v>1.0024</v>
      </c>
      <c r="O388" s="4">
        <v>0.99979999999999991</v>
      </c>
      <c r="P388" s="4">
        <v>0.99999999999999978</v>
      </c>
      <c r="Q388" s="4">
        <v>0.99419999999999942</v>
      </c>
      <c r="S388" s="4">
        <v>0.99999999999999989</v>
      </c>
      <c r="T388" s="4">
        <v>0.99999999999999922</v>
      </c>
      <c r="U388" s="14"/>
      <c r="V388" s="4">
        <v>0.99999999999999967</v>
      </c>
      <c r="W388" s="4">
        <v>0.99999999999999967</v>
      </c>
      <c r="X388" s="14"/>
      <c r="Y388" s="4">
        <v>1</v>
      </c>
      <c r="Z388" s="4">
        <v>1</v>
      </c>
      <c r="AA388" s="14"/>
      <c r="AB388" s="4">
        <v>0.99999999999999978</v>
      </c>
      <c r="AC388" s="4">
        <v>1.0000000000000002</v>
      </c>
      <c r="AD388" s="14"/>
      <c r="AE388" s="4">
        <v>1</v>
      </c>
      <c r="AF388" s="4"/>
      <c r="AG388" s="4">
        <v>0.99979999999999969</v>
      </c>
      <c r="AH388" s="4">
        <v>1</v>
      </c>
      <c r="AI388" s="4"/>
      <c r="AJ388" s="4">
        <v>0.99999999999999989</v>
      </c>
      <c r="AK388" s="4">
        <v>1</v>
      </c>
      <c r="AL388" s="4">
        <v>0.99719999999999964</v>
      </c>
      <c r="AM388" s="4"/>
      <c r="AN388" s="4">
        <v>0.9975999999999996</v>
      </c>
      <c r="AO388" s="4"/>
      <c r="AP388" s="4"/>
      <c r="AQ388" s="4">
        <v>0.99759999999999949</v>
      </c>
      <c r="AR388" s="4"/>
      <c r="AS388" s="4">
        <v>0.99999999999999911</v>
      </c>
      <c r="AT388" s="4">
        <v>0.99659999999999871</v>
      </c>
      <c r="AU388" s="4">
        <v>0.99999999999999978</v>
      </c>
      <c r="AV388" s="4">
        <v>1</v>
      </c>
      <c r="AW388" s="4"/>
      <c r="AX388" s="4">
        <v>1.0000000000000002</v>
      </c>
      <c r="AY388" s="4">
        <v>1.0014000000000003</v>
      </c>
      <c r="AZ388" s="4"/>
      <c r="BA388" s="4">
        <v>0.9992000000000002</v>
      </c>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row>
    <row r="389" spans="2:192" x14ac:dyDescent="0.3">
      <c r="B389">
        <v>381.5</v>
      </c>
      <c r="C389" s="5">
        <v>0.80220000000000047</v>
      </c>
      <c r="D389" s="4">
        <v>0.96740000000000081</v>
      </c>
      <c r="E389" s="4">
        <v>1.000200008782324</v>
      </c>
      <c r="F389" s="4">
        <v>1</v>
      </c>
      <c r="G389" s="4">
        <v>1.0000000000000002</v>
      </c>
      <c r="H389" s="4">
        <v>0.99980000000000036</v>
      </c>
      <c r="I389" s="4">
        <v>1.0024</v>
      </c>
      <c r="O389" s="4">
        <v>0.99979999999999991</v>
      </c>
      <c r="P389" s="4">
        <v>0.99999999999999978</v>
      </c>
      <c r="Q389" s="4">
        <v>0.99419999999999942</v>
      </c>
      <c r="S389" s="4">
        <v>0.99999999999999989</v>
      </c>
      <c r="T389" s="4">
        <v>0.99999999999999922</v>
      </c>
      <c r="U389" s="14"/>
      <c r="V389" s="4">
        <v>0.99999999999999967</v>
      </c>
      <c r="W389" s="4">
        <v>0.99999999999999967</v>
      </c>
      <c r="X389" s="14"/>
      <c r="Y389" s="4">
        <v>1</v>
      </c>
      <c r="Z389" s="4">
        <v>1</v>
      </c>
      <c r="AA389" s="14"/>
      <c r="AB389" s="4">
        <v>0.99999999999999978</v>
      </c>
      <c r="AC389" s="4">
        <v>1.0000000000000002</v>
      </c>
      <c r="AD389" s="14"/>
      <c r="AE389" s="4">
        <v>1</v>
      </c>
      <c r="AF389" s="4"/>
      <c r="AG389" s="4">
        <v>0.99979999999999969</v>
      </c>
      <c r="AH389" s="4">
        <v>1</v>
      </c>
      <c r="AI389" s="4"/>
      <c r="AJ389" s="4">
        <v>0.99999999999999989</v>
      </c>
      <c r="AK389" s="4">
        <v>1</v>
      </c>
      <c r="AL389" s="4">
        <v>0.99719999999999964</v>
      </c>
      <c r="AM389" s="4"/>
      <c r="AN389" s="4">
        <v>0.9975999999999996</v>
      </c>
      <c r="AO389" s="4"/>
      <c r="AP389" s="4"/>
      <c r="AQ389" s="4">
        <v>0.99759999999999949</v>
      </c>
      <c r="AR389" s="4"/>
      <c r="AS389" s="4">
        <v>0.99999999999999911</v>
      </c>
      <c r="AT389" s="4">
        <v>0.99659999999999871</v>
      </c>
      <c r="AU389" s="4">
        <v>0.99999999999999978</v>
      </c>
      <c r="AV389" s="4">
        <v>1</v>
      </c>
      <c r="AW389" s="4"/>
      <c r="AX389" s="4">
        <v>1.0000000000000002</v>
      </c>
      <c r="AY389" s="4">
        <v>1.0014000000000003</v>
      </c>
      <c r="AZ389" s="4"/>
      <c r="BA389" s="4">
        <v>0.9992000000000002</v>
      </c>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row>
    <row r="390" spans="2:192" x14ac:dyDescent="0.3">
      <c r="B390">
        <v>382.5</v>
      </c>
      <c r="C390" s="5">
        <v>0.80520000000000047</v>
      </c>
      <c r="D390" s="4">
        <v>0.96840000000000082</v>
      </c>
      <c r="E390" s="4">
        <v>1.0002000088084955</v>
      </c>
      <c r="F390" s="4">
        <v>1</v>
      </c>
      <c r="G390" s="4">
        <v>1.0000000000000002</v>
      </c>
      <c r="H390" s="4">
        <v>0.99980000000000036</v>
      </c>
      <c r="I390" s="4">
        <v>1.0024</v>
      </c>
      <c r="O390" s="4">
        <v>0.99979999999999991</v>
      </c>
      <c r="P390" s="4">
        <v>0.99999999999999978</v>
      </c>
      <c r="Q390" s="4">
        <v>0.99419999999999942</v>
      </c>
      <c r="S390" s="4">
        <v>0.99999999999999989</v>
      </c>
      <c r="T390" s="4">
        <v>0.99999999999999922</v>
      </c>
      <c r="U390" s="14"/>
      <c r="V390" s="4">
        <v>0.99999999999999967</v>
      </c>
      <c r="W390" s="4">
        <v>0.99999999999999967</v>
      </c>
      <c r="X390" s="14"/>
      <c r="Y390" s="4">
        <v>1</v>
      </c>
      <c r="Z390" s="4">
        <v>1</v>
      </c>
      <c r="AA390" s="14"/>
      <c r="AB390" s="4">
        <v>0.99999999999999978</v>
      </c>
      <c r="AC390" s="4">
        <v>1.0000000000000002</v>
      </c>
      <c r="AD390" s="14"/>
      <c r="AE390" s="4">
        <v>1</v>
      </c>
      <c r="AF390" s="4"/>
      <c r="AG390" s="4">
        <v>0.99979999999999969</v>
      </c>
      <c r="AH390" s="4">
        <v>1</v>
      </c>
      <c r="AI390" s="4"/>
      <c r="AJ390" s="4">
        <v>0.99999999999999989</v>
      </c>
      <c r="AK390" s="4">
        <v>1</v>
      </c>
      <c r="AL390" s="4">
        <v>0.99719999999999964</v>
      </c>
      <c r="AM390" s="4"/>
      <c r="AN390" s="4">
        <v>0.9975999999999996</v>
      </c>
      <c r="AO390" s="4"/>
      <c r="AP390" s="4"/>
      <c r="AQ390" s="4">
        <v>0.99759999999999949</v>
      </c>
      <c r="AR390" s="4"/>
      <c r="AS390" s="4">
        <v>0.99999999999999911</v>
      </c>
      <c r="AT390" s="4">
        <v>0.99699999999999867</v>
      </c>
      <c r="AU390" s="4">
        <v>0.99999999999999978</v>
      </c>
      <c r="AV390" s="4">
        <v>1</v>
      </c>
      <c r="AW390" s="4"/>
      <c r="AX390" s="4">
        <v>1.0000000000000002</v>
      </c>
      <c r="AY390" s="4">
        <v>1.0014000000000003</v>
      </c>
      <c r="AZ390" s="4"/>
      <c r="BA390" s="4">
        <v>0.9992000000000002</v>
      </c>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row>
    <row r="391" spans="2:192" x14ac:dyDescent="0.3">
      <c r="B391">
        <v>383.5</v>
      </c>
      <c r="C391" s="5">
        <v>0.80760000000000043</v>
      </c>
      <c r="D391" s="4">
        <v>0.96980000000000077</v>
      </c>
      <c r="E391" s="4">
        <v>1.000200008834667</v>
      </c>
      <c r="F391" s="4">
        <v>1</v>
      </c>
      <c r="G391" s="4">
        <v>1.0000000000000002</v>
      </c>
      <c r="H391" s="4">
        <v>0.99980000000000036</v>
      </c>
      <c r="I391" s="4">
        <v>1.0024</v>
      </c>
      <c r="O391" s="4">
        <v>0.99979999999999991</v>
      </c>
      <c r="P391" s="4">
        <v>0.99999999999999978</v>
      </c>
      <c r="Q391" s="4">
        <v>0.99419999999999942</v>
      </c>
      <c r="S391" s="4">
        <v>0.99999999999999989</v>
      </c>
      <c r="T391" s="4">
        <v>0.99999999999999922</v>
      </c>
      <c r="U391" s="14"/>
      <c r="V391" s="4">
        <v>0.99999999999999967</v>
      </c>
      <c r="W391" s="4">
        <v>0.99999999999999967</v>
      </c>
      <c r="X391" s="14"/>
      <c r="Y391" s="4">
        <v>1</v>
      </c>
      <c r="Z391" s="4">
        <v>1</v>
      </c>
      <c r="AA391" s="14"/>
      <c r="AB391" s="4">
        <v>0.99999999999999978</v>
      </c>
      <c r="AC391" s="4">
        <v>1.0000000000000002</v>
      </c>
      <c r="AD391" s="14"/>
      <c r="AE391" s="4">
        <v>1</v>
      </c>
      <c r="AF391" s="4"/>
      <c r="AG391" s="4">
        <v>0.99979999999999969</v>
      </c>
      <c r="AH391" s="4">
        <v>1</v>
      </c>
      <c r="AI391" s="4"/>
      <c r="AJ391" s="4">
        <v>0.99999999999999989</v>
      </c>
      <c r="AK391" s="4">
        <v>1</v>
      </c>
      <c r="AL391" s="4">
        <v>0.99719999999999964</v>
      </c>
      <c r="AM391" s="4"/>
      <c r="AN391" s="4">
        <v>0.9975999999999996</v>
      </c>
      <c r="AO391" s="4"/>
      <c r="AP391" s="4"/>
      <c r="AQ391" s="4">
        <v>0.99759999999999949</v>
      </c>
      <c r="AR391" s="4"/>
      <c r="AS391" s="4">
        <v>0.99999999999999911</v>
      </c>
      <c r="AT391" s="4">
        <v>0.99699999999999867</v>
      </c>
      <c r="AU391" s="4">
        <v>0.99999999999999978</v>
      </c>
      <c r="AV391" s="4">
        <v>1</v>
      </c>
      <c r="AW391" s="4"/>
      <c r="AX391" s="4">
        <v>1.0000000000000002</v>
      </c>
      <c r="AY391" s="4">
        <v>1.0014000000000003</v>
      </c>
      <c r="AZ391" s="4"/>
      <c r="BA391" s="4">
        <v>0.9992000000000002</v>
      </c>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row>
    <row r="392" spans="2:192" x14ac:dyDescent="0.3">
      <c r="B392">
        <v>384.5</v>
      </c>
      <c r="C392" s="5">
        <v>0.81160000000000043</v>
      </c>
      <c r="D392" s="4">
        <v>0.97080000000000077</v>
      </c>
      <c r="E392" s="4">
        <v>1.0002000088608385</v>
      </c>
      <c r="F392" s="4">
        <v>1</v>
      </c>
      <c r="G392" s="4">
        <v>1.0000000000000002</v>
      </c>
      <c r="H392" s="4">
        <v>0.99980000000000036</v>
      </c>
      <c r="I392" s="4">
        <v>1.0024</v>
      </c>
      <c r="O392" s="4">
        <v>0.99979999999999991</v>
      </c>
      <c r="P392" s="4">
        <v>0.99999999999999978</v>
      </c>
      <c r="Q392" s="4">
        <v>0.99419999999999942</v>
      </c>
      <c r="S392" s="4">
        <v>0.99999999999999989</v>
      </c>
      <c r="T392" s="4">
        <v>0.99999999999999922</v>
      </c>
      <c r="U392" s="14"/>
      <c r="V392" s="4">
        <v>0.99999999999999967</v>
      </c>
      <c r="W392" s="4">
        <v>0.99999999999999967</v>
      </c>
      <c r="X392" s="14"/>
      <c r="Y392" s="4">
        <v>1</v>
      </c>
      <c r="Z392" s="4">
        <v>1</v>
      </c>
      <c r="AA392" s="14"/>
      <c r="AB392" s="4">
        <v>0.99999999999999978</v>
      </c>
      <c r="AC392" s="4">
        <v>1.0000000000000002</v>
      </c>
      <c r="AD392" s="14"/>
      <c r="AE392" s="4">
        <v>1</v>
      </c>
      <c r="AF392" s="4"/>
      <c r="AG392" s="4">
        <v>0.99979999999999969</v>
      </c>
      <c r="AH392" s="4">
        <v>1</v>
      </c>
      <c r="AI392" s="4"/>
      <c r="AJ392" s="4">
        <v>0.99999999999999989</v>
      </c>
      <c r="AK392" s="4">
        <v>1</v>
      </c>
      <c r="AL392" s="4">
        <v>0.99719999999999964</v>
      </c>
      <c r="AM392" s="4"/>
      <c r="AN392" s="4">
        <v>0.9975999999999996</v>
      </c>
      <c r="AO392" s="4"/>
      <c r="AP392" s="4"/>
      <c r="AQ392" s="4">
        <v>0.99759999999999949</v>
      </c>
      <c r="AR392" s="4"/>
      <c r="AS392" s="4">
        <v>0.99999999999999911</v>
      </c>
      <c r="AT392" s="4">
        <v>0.99719999999999864</v>
      </c>
      <c r="AU392" s="4">
        <v>0.99999999999999978</v>
      </c>
      <c r="AV392" s="4">
        <v>1</v>
      </c>
      <c r="AW392" s="4"/>
      <c r="AX392" s="4">
        <v>1.0000000000000002</v>
      </c>
      <c r="AY392" s="4">
        <v>1.0014000000000003</v>
      </c>
      <c r="AZ392" s="4"/>
      <c r="BA392" s="4">
        <v>0.9992000000000002</v>
      </c>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c r="GB392" s="4"/>
      <c r="GC392" s="4"/>
      <c r="GD392" s="4"/>
      <c r="GE392" s="4"/>
      <c r="GF392" s="4"/>
      <c r="GG392" s="4"/>
      <c r="GH392" s="4"/>
      <c r="GI392" s="4"/>
      <c r="GJ392" s="4"/>
    </row>
    <row r="393" spans="2:192" x14ac:dyDescent="0.3">
      <c r="B393">
        <v>385.5</v>
      </c>
      <c r="C393" s="5">
        <v>0.81420000000000048</v>
      </c>
      <c r="D393" s="4">
        <v>0.97140000000000082</v>
      </c>
      <c r="E393" s="4">
        <v>1.00020000888701</v>
      </c>
      <c r="F393" s="4">
        <v>1</v>
      </c>
      <c r="G393" s="4">
        <v>1.0000000000000002</v>
      </c>
      <c r="H393" s="4">
        <v>0.99980000000000036</v>
      </c>
      <c r="I393" s="4">
        <v>1.0024</v>
      </c>
      <c r="O393" s="4">
        <v>0.99979999999999991</v>
      </c>
      <c r="P393" s="4">
        <v>0.99999999999999978</v>
      </c>
      <c r="Q393" s="4">
        <v>0.99419999999999942</v>
      </c>
      <c r="S393" s="4">
        <v>0.99999999999999989</v>
      </c>
      <c r="T393" s="4">
        <v>0.99999999999999922</v>
      </c>
      <c r="U393" s="14"/>
      <c r="V393" s="4">
        <v>0.99999999999999967</v>
      </c>
      <c r="W393" s="4">
        <v>0.99999999999999967</v>
      </c>
      <c r="X393" s="14"/>
      <c r="Y393" s="4">
        <v>1</v>
      </c>
      <c r="Z393" s="4">
        <v>1</v>
      </c>
      <c r="AA393" s="14"/>
      <c r="AB393" s="4">
        <v>0.99999999999999978</v>
      </c>
      <c r="AC393" s="4">
        <v>1.0000000000000002</v>
      </c>
      <c r="AD393" s="14"/>
      <c r="AE393" s="4">
        <v>1</v>
      </c>
      <c r="AF393" s="4"/>
      <c r="AG393" s="4">
        <v>0.99979999999999969</v>
      </c>
      <c r="AH393" s="4">
        <v>1</v>
      </c>
      <c r="AI393" s="4"/>
      <c r="AJ393" s="4">
        <v>0.99999999999999989</v>
      </c>
      <c r="AK393" s="4">
        <v>1</v>
      </c>
      <c r="AL393" s="4">
        <v>0.99719999999999964</v>
      </c>
      <c r="AM393" s="4"/>
      <c r="AN393" s="4">
        <v>0.9975999999999996</v>
      </c>
      <c r="AO393" s="4"/>
      <c r="AP393" s="4"/>
      <c r="AQ393" s="4">
        <v>0.99759999999999949</v>
      </c>
      <c r="AR393" s="4"/>
      <c r="AS393" s="4">
        <v>0.99999999999999911</v>
      </c>
      <c r="AT393" s="4">
        <v>0.99719999999999864</v>
      </c>
      <c r="AU393" s="4">
        <v>0.99999999999999978</v>
      </c>
      <c r="AV393" s="4">
        <v>1</v>
      </c>
      <c r="AW393" s="4"/>
      <c r="AX393" s="4">
        <v>1.0000000000000002</v>
      </c>
      <c r="AY393" s="4">
        <v>1.0014000000000003</v>
      </c>
      <c r="AZ393" s="4"/>
      <c r="BA393" s="4">
        <v>0.9992000000000002</v>
      </c>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c r="GB393" s="4"/>
      <c r="GC393" s="4"/>
      <c r="GD393" s="4"/>
      <c r="GE393" s="4"/>
      <c r="GF393" s="4"/>
      <c r="GG393" s="4"/>
      <c r="GH393" s="4"/>
      <c r="GI393" s="4"/>
      <c r="GJ393" s="4"/>
    </row>
    <row r="394" spans="2:192" x14ac:dyDescent="0.3">
      <c r="B394">
        <v>386.5</v>
      </c>
      <c r="C394" s="5">
        <v>0.81780000000000053</v>
      </c>
      <c r="D394" s="4">
        <v>0.9726000000000008</v>
      </c>
      <c r="E394" s="4">
        <v>1.0002000089131815</v>
      </c>
      <c r="F394" s="4">
        <v>1</v>
      </c>
      <c r="G394" s="4">
        <v>1.0000000000000002</v>
      </c>
      <c r="H394" s="4">
        <v>0.99980000000000036</v>
      </c>
      <c r="I394" s="4">
        <v>1.0024</v>
      </c>
      <c r="O394" s="4">
        <v>0.99979999999999991</v>
      </c>
      <c r="P394" s="4">
        <v>0.99999999999999978</v>
      </c>
      <c r="Q394" s="4">
        <v>0.99419999999999942</v>
      </c>
      <c r="S394" s="4">
        <v>0.99999999999999989</v>
      </c>
      <c r="T394" s="4">
        <v>0.99999999999999922</v>
      </c>
      <c r="U394" s="14"/>
      <c r="V394" s="4">
        <v>0.99999999999999967</v>
      </c>
      <c r="W394" s="4">
        <v>0.99999999999999967</v>
      </c>
      <c r="X394" s="14"/>
      <c r="Y394" s="4">
        <v>1</v>
      </c>
      <c r="Z394" s="4">
        <v>1</v>
      </c>
      <c r="AA394" s="14"/>
      <c r="AB394" s="4">
        <v>0.99999999999999978</v>
      </c>
      <c r="AC394" s="4">
        <v>1.0000000000000002</v>
      </c>
      <c r="AD394" s="14"/>
      <c r="AE394" s="4">
        <v>1</v>
      </c>
      <c r="AF394" s="4"/>
      <c r="AG394" s="4">
        <v>0.99979999999999969</v>
      </c>
      <c r="AH394" s="4">
        <v>1</v>
      </c>
      <c r="AI394" s="4"/>
      <c r="AJ394" s="4">
        <v>0.99999999999999989</v>
      </c>
      <c r="AK394" s="4">
        <v>1</v>
      </c>
      <c r="AL394" s="4">
        <v>0.99719999999999964</v>
      </c>
      <c r="AM394" s="4"/>
      <c r="AN394" s="4">
        <v>0.9975999999999996</v>
      </c>
      <c r="AO394" s="4"/>
      <c r="AP394" s="4"/>
      <c r="AQ394" s="4">
        <v>0.99759999999999949</v>
      </c>
      <c r="AR394" s="4"/>
      <c r="AS394" s="4">
        <v>0.99999999999999911</v>
      </c>
      <c r="AT394" s="4">
        <v>0.99739999999999862</v>
      </c>
      <c r="AU394" s="4">
        <v>0.99999999999999978</v>
      </c>
      <c r="AV394" s="4">
        <v>1</v>
      </c>
      <c r="AW394" s="4"/>
      <c r="AX394" s="4">
        <v>1.0000000000000002</v>
      </c>
      <c r="AY394" s="4">
        <v>1.0014000000000003</v>
      </c>
      <c r="AZ394" s="4"/>
      <c r="BA394" s="4">
        <v>0.9992000000000002</v>
      </c>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c r="GB394" s="4"/>
      <c r="GC394" s="4"/>
      <c r="GD394" s="4"/>
      <c r="GE394" s="4"/>
      <c r="GF394" s="4"/>
      <c r="GG394" s="4"/>
      <c r="GH394" s="4"/>
      <c r="GI394" s="4"/>
      <c r="GJ394" s="4"/>
    </row>
    <row r="395" spans="2:192" x14ac:dyDescent="0.3">
      <c r="B395">
        <v>387.5</v>
      </c>
      <c r="C395" s="5">
        <v>0.81940000000000057</v>
      </c>
      <c r="D395" s="4">
        <v>0.97380000000000078</v>
      </c>
      <c r="E395" s="4">
        <v>1.000200008939353</v>
      </c>
      <c r="F395" s="4">
        <v>1</v>
      </c>
      <c r="G395" s="4">
        <v>1.0000000000000002</v>
      </c>
      <c r="H395" s="4">
        <v>0.99980000000000036</v>
      </c>
      <c r="I395" s="4">
        <v>1.0024</v>
      </c>
      <c r="O395" s="4">
        <v>0.99979999999999991</v>
      </c>
      <c r="P395" s="4">
        <v>0.99999999999999978</v>
      </c>
      <c r="Q395" s="4">
        <v>0.99419999999999942</v>
      </c>
      <c r="S395" s="4">
        <v>0.99999999999999989</v>
      </c>
      <c r="T395" s="4">
        <v>0.99999999999999922</v>
      </c>
      <c r="U395" s="14"/>
      <c r="V395" s="4">
        <v>0.99999999999999967</v>
      </c>
      <c r="W395" s="4">
        <v>0.99999999999999967</v>
      </c>
      <c r="X395" s="14"/>
      <c r="Y395" s="4">
        <v>1</v>
      </c>
      <c r="Z395" s="4">
        <v>1</v>
      </c>
      <c r="AA395" s="14"/>
      <c r="AB395" s="4">
        <v>0.99999999999999978</v>
      </c>
      <c r="AC395" s="4">
        <v>1.0000000000000002</v>
      </c>
      <c r="AD395" s="14"/>
      <c r="AE395" s="4">
        <v>1</v>
      </c>
      <c r="AF395" s="4"/>
      <c r="AG395" s="4">
        <v>0.99979999999999969</v>
      </c>
      <c r="AH395" s="4">
        <v>1</v>
      </c>
      <c r="AI395" s="4"/>
      <c r="AJ395" s="4">
        <v>0.99999999999999989</v>
      </c>
      <c r="AK395" s="4">
        <v>1</v>
      </c>
      <c r="AL395" s="4">
        <v>0.99719999999999964</v>
      </c>
      <c r="AM395" s="4"/>
      <c r="AN395" s="4">
        <v>0.9975999999999996</v>
      </c>
      <c r="AO395" s="4"/>
      <c r="AP395" s="4"/>
      <c r="AQ395" s="4">
        <v>0.99759999999999949</v>
      </c>
      <c r="AR395" s="4"/>
      <c r="AS395" s="4">
        <v>0.99999999999999911</v>
      </c>
      <c r="AT395" s="4">
        <v>0.9975999999999986</v>
      </c>
      <c r="AU395" s="4">
        <v>0.99999999999999978</v>
      </c>
      <c r="AV395" s="4">
        <v>1</v>
      </c>
      <c r="AW395" s="4"/>
      <c r="AX395" s="4">
        <v>1.0000000000000002</v>
      </c>
      <c r="AY395" s="4">
        <v>1.0014000000000003</v>
      </c>
      <c r="AZ395" s="4"/>
      <c r="BA395" s="4">
        <v>0.9992000000000002</v>
      </c>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row>
    <row r="396" spans="2:192" x14ac:dyDescent="0.3">
      <c r="B396">
        <v>388.5</v>
      </c>
      <c r="C396" s="5">
        <v>0.8232000000000006</v>
      </c>
      <c r="D396" s="4">
        <v>0.97420000000000073</v>
      </c>
      <c r="E396" s="4">
        <v>1.0002000089655245</v>
      </c>
      <c r="F396" s="4">
        <v>1</v>
      </c>
      <c r="G396" s="4">
        <v>1.0000000000000002</v>
      </c>
      <c r="H396" s="4">
        <v>0.99980000000000036</v>
      </c>
      <c r="I396" s="4">
        <v>1.0024</v>
      </c>
      <c r="O396" s="4">
        <v>0.99979999999999991</v>
      </c>
      <c r="P396" s="4">
        <v>0.99999999999999978</v>
      </c>
      <c r="Q396" s="4">
        <v>0.99419999999999942</v>
      </c>
      <c r="S396" s="4">
        <v>0.99999999999999989</v>
      </c>
      <c r="T396" s="4">
        <v>0.99999999999999922</v>
      </c>
      <c r="U396" s="14"/>
      <c r="V396" s="4">
        <v>0.99999999999999967</v>
      </c>
      <c r="W396" s="4">
        <v>0.99999999999999967</v>
      </c>
      <c r="X396" s="14"/>
      <c r="Y396" s="4">
        <v>1</v>
      </c>
      <c r="Z396" s="4">
        <v>1</v>
      </c>
      <c r="AA396" s="14"/>
      <c r="AB396" s="4">
        <v>0.99999999999999978</v>
      </c>
      <c r="AC396" s="4">
        <v>1.0000000000000002</v>
      </c>
      <c r="AD396" s="14"/>
      <c r="AE396" s="4">
        <v>1</v>
      </c>
      <c r="AF396" s="4"/>
      <c r="AG396" s="4">
        <v>0.99979999999999969</v>
      </c>
      <c r="AH396" s="4">
        <v>1</v>
      </c>
      <c r="AI396" s="4"/>
      <c r="AJ396" s="4">
        <v>0.99999999999999989</v>
      </c>
      <c r="AK396" s="4">
        <v>1</v>
      </c>
      <c r="AL396" s="4">
        <v>0.99719999999999964</v>
      </c>
      <c r="AM396" s="4"/>
      <c r="AN396" s="4">
        <v>0.9975999999999996</v>
      </c>
      <c r="AO396" s="4"/>
      <c r="AP396" s="4"/>
      <c r="AQ396" s="4">
        <v>0.99759999999999949</v>
      </c>
      <c r="AR396" s="4"/>
      <c r="AS396" s="4">
        <v>0.99999999999999911</v>
      </c>
      <c r="AT396" s="4">
        <v>0.9975999999999986</v>
      </c>
      <c r="AU396" s="4">
        <v>0.99999999999999978</v>
      </c>
      <c r="AV396" s="4">
        <v>1</v>
      </c>
      <c r="AW396" s="4"/>
      <c r="AX396" s="4">
        <v>1.0000000000000002</v>
      </c>
      <c r="AY396" s="4">
        <v>1.0014000000000003</v>
      </c>
      <c r="AZ396" s="4"/>
      <c r="BA396" s="4">
        <v>0.9992000000000002</v>
      </c>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c r="GB396" s="4"/>
      <c r="GC396" s="4"/>
      <c r="GD396" s="4"/>
      <c r="GE396" s="4"/>
      <c r="GF396" s="4"/>
      <c r="GG396" s="4"/>
      <c r="GH396" s="4"/>
      <c r="GI396" s="4"/>
      <c r="GJ396" s="4"/>
    </row>
    <row r="397" spans="2:192" x14ac:dyDescent="0.3">
      <c r="B397">
        <v>389.5</v>
      </c>
      <c r="C397" s="5">
        <v>0.82580000000000064</v>
      </c>
      <c r="D397" s="4">
        <v>0.97460000000000069</v>
      </c>
      <c r="E397" s="4">
        <v>1.000200008991696</v>
      </c>
      <c r="F397" s="4">
        <v>1</v>
      </c>
      <c r="G397" s="4">
        <v>1.0000000000000002</v>
      </c>
      <c r="H397" s="4">
        <v>0.99980000000000036</v>
      </c>
      <c r="I397" s="4">
        <v>1.0024</v>
      </c>
      <c r="O397" s="4">
        <v>0.99979999999999991</v>
      </c>
      <c r="P397" s="4">
        <v>0.99999999999999978</v>
      </c>
      <c r="Q397" s="4">
        <v>0.99419999999999942</v>
      </c>
      <c r="S397" s="4">
        <v>0.99999999999999989</v>
      </c>
      <c r="T397" s="4">
        <v>0.99999999999999922</v>
      </c>
      <c r="U397" s="14"/>
      <c r="V397" s="4">
        <v>0.99999999999999967</v>
      </c>
      <c r="W397" s="4">
        <v>0.99999999999999967</v>
      </c>
      <c r="X397" s="14"/>
      <c r="Y397" s="4">
        <v>1</v>
      </c>
      <c r="Z397" s="4">
        <v>1</v>
      </c>
      <c r="AA397" s="14"/>
      <c r="AB397" s="4">
        <v>0.99999999999999978</v>
      </c>
      <c r="AC397" s="4">
        <v>1.0000000000000002</v>
      </c>
      <c r="AD397" s="14"/>
      <c r="AE397" s="4">
        <v>1</v>
      </c>
      <c r="AF397" s="4"/>
      <c r="AG397" s="4">
        <v>0.99979999999999969</v>
      </c>
      <c r="AH397" s="4">
        <v>1</v>
      </c>
      <c r="AI397" s="4"/>
      <c r="AJ397" s="4">
        <v>0.99999999999999989</v>
      </c>
      <c r="AK397" s="4">
        <v>1</v>
      </c>
      <c r="AL397" s="4">
        <v>0.99719999999999964</v>
      </c>
      <c r="AM397" s="4"/>
      <c r="AN397" s="4">
        <v>0.9975999999999996</v>
      </c>
      <c r="AO397" s="4"/>
      <c r="AP397" s="4"/>
      <c r="AQ397" s="4">
        <v>0.99759999999999949</v>
      </c>
      <c r="AR397" s="4"/>
      <c r="AS397" s="4">
        <v>0.99999999999999911</v>
      </c>
      <c r="AT397" s="4">
        <v>0.9975999999999986</v>
      </c>
      <c r="AU397" s="4">
        <v>0.99999999999999978</v>
      </c>
      <c r="AV397" s="4">
        <v>1</v>
      </c>
      <c r="AW397" s="4"/>
      <c r="AX397" s="4">
        <v>1.0000000000000002</v>
      </c>
      <c r="AY397" s="4">
        <v>1.0014000000000003</v>
      </c>
      <c r="AZ397" s="4"/>
      <c r="BA397" s="4">
        <v>0.9992000000000002</v>
      </c>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c r="GB397" s="4"/>
      <c r="GC397" s="4"/>
      <c r="GD397" s="4"/>
      <c r="GE397" s="4"/>
      <c r="GF397" s="4"/>
      <c r="GG397" s="4"/>
      <c r="GH397" s="4"/>
      <c r="GI397" s="4"/>
      <c r="GJ397" s="4"/>
    </row>
    <row r="398" spans="2:192" x14ac:dyDescent="0.3">
      <c r="B398">
        <v>390.5</v>
      </c>
      <c r="C398" s="5">
        <v>0.8292000000000006</v>
      </c>
      <c r="D398" s="4">
        <v>0.97540000000000071</v>
      </c>
      <c r="E398" s="4">
        <v>1.0002000090178675</v>
      </c>
      <c r="F398" s="4">
        <v>1</v>
      </c>
      <c r="G398" s="4">
        <v>1.0000000000000002</v>
      </c>
      <c r="H398" s="4">
        <v>0.99980000000000036</v>
      </c>
      <c r="I398" s="4">
        <v>1.0024</v>
      </c>
      <c r="O398" s="4">
        <v>0.99979999999999991</v>
      </c>
      <c r="P398" s="4">
        <v>0.99999999999999978</v>
      </c>
      <c r="Q398" s="4">
        <v>0.99419999999999942</v>
      </c>
      <c r="S398" s="4">
        <v>0.99999999999999989</v>
      </c>
      <c r="T398" s="4">
        <v>0.99999999999999922</v>
      </c>
      <c r="U398" s="14"/>
      <c r="V398" s="4">
        <v>0.99999999999999967</v>
      </c>
      <c r="W398" s="4">
        <v>0.99999999999999967</v>
      </c>
      <c r="X398" s="14"/>
      <c r="Y398" s="4">
        <v>1</v>
      </c>
      <c r="Z398" s="4">
        <v>1</v>
      </c>
      <c r="AA398" s="14"/>
      <c r="AB398" s="4">
        <v>0.99999999999999978</v>
      </c>
      <c r="AC398" s="4">
        <v>1.0000000000000002</v>
      </c>
      <c r="AD398" s="14"/>
      <c r="AE398" s="4">
        <v>1</v>
      </c>
      <c r="AF398" s="4"/>
      <c r="AG398" s="4">
        <v>0.99979999999999969</v>
      </c>
      <c r="AH398" s="4">
        <v>1</v>
      </c>
      <c r="AI398" s="4"/>
      <c r="AJ398" s="4">
        <v>0.99999999999999989</v>
      </c>
      <c r="AK398" s="4">
        <v>1</v>
      </c>
      <c r="AL398" s="4">
        <v>0.99719999999999964</v>
      </c>
      <c r="AM398" s="4"/>
      <c r="AN398" s="4">
        <v>0.9975999999999996</v>
      </c>
      <c r="AO398" s="4"/>
      <c r="AP398" s="4"/>
      <c r="AQ398" s="4">
        <v>0.99759999999999949</v>
      </c>
      <c r="AR398" s="4"/>
      <c r="AS398" s="4">
        <v>0.99999999999999911</v>
      </c>
      <c r="AT398" s="4">
        <v>0.9975999999999986</v>
      </c>
      <c r="AU398" s="4">
        <v>0.99999999999999978</v>
      </c>
      <c r="AV398" s="4">
        <v>1</v>
      </c>
      <c r="AW398" s="4"/>
      <c r="AX398" s="4">
        <v>1.0000000000000002</v>
      </c>
      <c r="AY398" s="4">
        <v>1.0014000000000003</v>
      </c>
      <c r="AZ398" s="4"/>
      <c r="BA398" s="4">
        <v>0.9992000000000002</v>
      </c>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row>
    <row r="399" spans="2:192" x14ac:dyDescent="0.3">
      <c r="B399">
        <v>391.5</v>
      </c>
      <c r="C399" s="5">
        <v>0.83220000000000061</v>
      </c>
      <c r="D399" s="4">
        <v>0.97580000000000067</v>
      </c>
      <c r="E399" s="4">
        <v>1.0002000090440391</v>
      </c>
      <c r="F399" s="4">
        <v>1</v>
      </c>
      <c r="G399" s="4">
        <v>1.0000000000000002</v>
      </c>
      <c r="H399" s="4">
        <v>0.99980000000000036</v>
      </c>
      <c r="I399" s="4">
        <v>1.0024</v>
      </c>
      <c r="O399" s="4">
        <v>0.99979999999999991</v>
      </c>
      <c r="P399" s="4">
        <v>0.99999999999999978</v>
      </c>
      <c r="Q399" s="4">
        <v>0.99419999999999942</v>
      </c>
      <c r="S399" s="4">
        <v>0.99999999999999989</v>
      </c>
      <c r="T399" s="4">
        <v>0.99999999999999922</v>
      </c>
      <c r="U399" s="14"/>
      <c r="V399" s="4">
        <v>0.99999999999999967</v>
      </c>
      <c r="W399" s="4">
        <v>0.99999999999999967</v>
      </c>
      <c r="X399" s="14"/>
      <c r="Y399" s="4">
        <v>1</v>
      </c>
      <c r="Z399" s="4">
        <v>1</v>
      </c>
      <c r="AA399" s="14"/>
      <c r="AB399" s="4">
        <v>0.99999999999999978</v>
      </c>
      <c r="AC399" s="4">
        <v>1.0000000000000002</v>
      </c>
      <c r="AD399" s="14"/>
      <c r="AE399" s="4">
        <v>1</v>
      </c>
      <c r="AF399" s="4"/>
      <c r="AG399" s="4">
        <v>0.99979999999999969</v>
      </c>
      <c r="AH399" s="4">
        <v>1</v>
      </c>
      <c r="AI399" s="4"/>
      <c r="AJ399" s="4">
        <v>0.99999999999999989</v>
      </c>
      <c r="AK399" s="4">
        <v>1</v>
      </c>
      <c r="AL399" s="4">
        <v>0.99719999999999964</v>
      </c>
      <c r="AM399" s="4"/>
      <c r="AN399" s="4">
        <v>0.9975999999999996</v>
      </c>
      <c r="AO399" s="4"/>
      <c r="AP399" s="4"/>
      <c r="AQ399" s="4">
        <v>0.99759999999999949</v>
      </c>
      <c r="AR399" s="4"/>
      <c r="AS399" s="4">
        <v>0.99999999999999911</v>
      </c>
      <c r="AT399" s="4">
        <v>0.9975999999999986</v>
      </c>
      <c r="AU399" s="4">
        <v>0.99999999999999978</v>
      </c>
      <c r="AV399" s="4">
        <v>1</v>
      </c>
      <c r="AW399" s="4"/>
      <c r="AX399" s="4">
        <v>1.0000000000000002</v>
      </c>
      <c r="AY399" s="4">
        <v>1.0014000000000003</v>
      </c>
      <c r="AZ399" s="4"/>
      <c r="BA399" s="4">
        <v>0.9992000000000002</v>
      </c>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row>
    <row r="400" spans="2:192" x14ac:dyDescent="0.3">
      <c r="B400">
        <v>392.5</v>
      </c>
      <c r="C400" s="5">
        <v>0.83540000000000059</v>
      </c>
      <c r="D400" s="4">
        <v>0.97680000000000067</v>
      </c>
      <c r="E400" s="4">
        <v>1.0002000090702106</v>
      </c>
      <c r="F400" s="4">
        <v>1</v>
      </c>
      <c r="G400" s="4">
        <v>1.0000000000000002</v>
      </c>
      <c r="H400" s="4">
        <v>0.99980000000000036</v>
      </c>
      <c r="I400" s="4">
        <v>1.0024</v>
      </c>
      <c r="O400" s="4">
        <v>0.99979999999999991</v>
      </c>
      <c r="P400" s="4">
        <v>0.99999999999999978</v>
      </c>
      <c r="Q400" s="4">
        <v>0.99419999999999942</v>
      </c>
      <c r="S400" s="4">
        <v>0.99999999999999989</v>
      </c>
      <c r="T400" s="4">
        <v>0.99999999999999922</v>
      </c>
      <c r="U400" s="14"/>
      <c r="V400" s="4">
        <v>0.99999999999999967</v>
      </c>
      <c r="W400" s="4">
        <v>0.99999999999999967</v>
      </c>
      <c r="X400" s="14"/>
      <c r="Y400" s="4">
        <v>1</v>
      </c>
      <c r="Z400" s="4">
        <v>1</v>
      </c>
      <c r="AA400" s="14"/>
      <c r="AB400" s="4">
        <v>0.99999999999999978</v>
      </c>
      <c r="AC400" s="4">
        <v>1.0000000000000002</v>
      </c>
      <c r="AD400" s="14"/>
      <c r="AE400" s="4">
        <v>1</v>
      </c>
      <c r="AF400" s="4"/>
      <c r="AG400" s="4">
        <v>0.99979999999999969</v>
      </c>
      <c r="AH400" s="4">
        <v>1</v>
      </c>
      <c r="AI400" s="4"/>
      <c r="AJ400" s="4">
        <v>0.99999999999999989</v>
      </c>
      <c r="AK400" s="4">
        <v>1</v>
      </c>
      <c r="AL400" s="4">
        <v>0.99719999999999964</v>
      </c>
      <c r="AM400" s="4"/>
      <c r="AN400" s="4">
        <v>0.9975999999999996</v>
      </c>
      <c r="AO400" s="4"/>
      <c r="AP400" s="4"/>
      <c r="AQ400" s="4">
        <v>0.99759999999999949</v>
      </c>
      <c r="AR400" s="4"/>
      <c r="AS400" s="4">
        <v>0.99999999999999911</v>
      </c>
      <c r="AT400" s="4">
        <v>0.99779999999999858</v>
      </c>
      <c r="AU400" s="4">
        <v>0.99999999999999978</v>
      </c>
      <c r="AV400" s="4">
        <v>1</v>
      </c>
      <c r="AW400" s="4"/>
      <c r="AX400" s="4">
        <v>1.0000000000000002</v>
      </c>
      <c r="AY400" s="4">
        <v>1.0014000000000003</v>
      </c>
      <c r="AZ400" s="4"/>
      <c r="BA400" s="4">
        <v>0.9992000000000002</v>
      </c>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4"/>
      <c r="GD400" s="4"/>
      <c r="GE400" s="4"/>
      <c r="GF400" s="4"/>
      <c r="GG400" s="4"/>
      <c r="GH400" s="4"/>
      <c r="GI400" s="4"/>
      <c r="GJ400" s="4"/>
    </row>
    <row r="401" spans="2:192" x14ac:dyDescent="0.3">
      <c r="B401">
        <v>393.5</v>
      </c>
      <c r="C401" s="5">
        <v>0.83640000000000059</v>
      </c>
      <c r="D401" s="4">
        <v>0.97700000000000065</v>
      </c>
      <c r="E401" s="4">
        <v>1.0002000090963821</v>
      </c>
      <c r="F401" s="4">
        <v>1</v>
      </c>
      <c r="G401" s="4">
        <v>1.0000000000000002</v>
      </c>
      <c r="H401" s="4">
        <v>0.99980000000000036</v>
      </c>
      <c r="I401" s="4">
        <v>1.0024</v>
      </c>
      <c r="O401" s="4">
        <v>0.99979999999999991</v>
      </c>
      <c r="P401" s="4">
        <v>0.99999999999999978</v>
      </c>
      <c r="Q401" s="4">
        <v>0.99419999999999942</v>
      </c>
      <c r="S401" s="4">
        <v>0.99999999999999989</v>
      </c>
      <c r="T401" s="4">
        <v>0.99999999999999922</v>
      </c>
      <c r="U401" s="14"/>
      <c r="V401" s="4">
        <v>0.99999999999999967</v>
      </c>
      <c r="W401" s="4">
        <v>0.99999999999999967</v>
      </c>
      <c r="X401" s="14"/>
      <c r="Y401" s="4">
        <v>1</v>
      </c>
      <c r="Z401" s="4">
        <v>1</v>
      </c>
      <c r="AA401" s="14"/>
      <c r="AB401" s="4">
        <v>0.99999999999999978</v>
      </c>
      <c r="AC401" s="4">
        <v>1.0000000000000002</v>
      </c>
      <c r="AD401" s="14"/>
      <c r="AE401" s="4">
        <v>1</v>
      </c>
      <c r="AF401" s="4"/>
      <c r="AG401" s="4">
        <v>0.99979999999999969</v>
      </c>
      <c r="AH401" s="4">
        <v>1</v>
      </c>
      <c r="AI401" s="4"/>
      <c r="AJ401" s="4">
        <v>0.99999999999999989</v>
      </c>
      <c r="AK401" s="4">
        <v>1</v>
      </c>
      <c r="AL401" s="4">
        <v>0.99719999999999964</v>
      </c>
      <c r="AM401" s="4"/>
      <c r="AN401" s="4">
        <v>0.9975999999999996</v>
      </c>
      <c r="AO401" s="4"/>
      <c r="AP401" s="4"/>
      <c r="AQ401" s="4">
        <v>0.99759999999999949</v>
      </c>
      <c r="AR401" s="4"/>
      <c r="AS401" s="4">
        <v>0.99999999999999911</v>
      </c>
      <c r="AT401" s="4">
        <v>0.99779999999999858</v>
      </c>
      <c r="AU401" s="4">
        <v>0.99999999999999978</v>
      </c>
      <c r="AV401" s="4">
        <v>1</v>
      </c>
      <c r="AW401" s="4"/>
      <c r="AX401" s="4">
        <v>1.0000000000000002</v>
      </c>
      <c r="AY401" s="4">
        <v>1.0014000000000003</v>
      </c>
      <c r="AZ401" s="4"/>
      <c r="BA401" s="4">
        <v>0.9992000000000002</v>
      </c>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4"/>
      <c r="EB401" s="4"/>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4"/>
      <c r="FB401" s="4"/>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4"/>
      <c r="GD401" s="4"/>
      <c r="GE401" s="4"/>
      <c r="GF401" s="4"/>
      <c r="GG401" s="4"/>
      <c r="GH401" s="4"/>
      <c r="GI401" s="4"/>
      <c r="GJ401" s="4"/>
    </row>
    <row r="402" spans="2:192" x14ac:dyDescent="0.3">
      <c r="B402">
        <v>394.5</v>
      </c>
      <c r="C402" s="5">
        <v>0.83820000000000061</v>
      </c>
      <c r="D402" s="4">
        <v>0.97800000000000065</v>
      </c>
      <c r="E402" s="4">
        <v>1.0002000091225536</v>
      </c>
      <c r="F402" s="4">
        <v>1</v>
      </c>
      <c r="G402" s="4">
        <v>1.0000000000000002</v>
      </c>
      <c r="H402" s="4">
        <v>0.99980000000000036</v>
      </c>
      <c r="I402" s="4">
        <v>1.0024</v>
      </c>
      <c r="O402" s="4">
        <v>0.99979999999999991</v>
      </c>
      <c r="P402" s="4">
        <v>0.99999999999999978</v>
      </c>
      <c r="Q402" s="4">
        <v>0.99419999999999942</v>
      </c>
      <c r="S402" s="4">
        <v>0.99999999999999989</v>
      </c>
      <c r="T402" s="4">
        <v>0.99999999999999922</v>
      </c>
      <c r="U402" s="14"/>
      <c r="V402" s="4">
        <v>0.99999999999999967</v>
      </c>
      <c r="W402" s="4">
        <v>0.99999999999999967</v>
      </c>
      <c r="X402" s="14"/>
      <c r="Y402" s="4">
        <v>1</v>
      </c>
      <c r="Z402" s="4">
        <v>1</v>
      </c>
      <c r="AA402" s="14"/>
      <c r="AB402" s="4">
        <v>0.99999999999999978</v>
      </c>
      <c r="AC402" s="4">
        <v>1.0000000000000002</v>
      </c>
      <c r="AD402" s="14"/>
      <c r="AE402" s="4">
        <v>1</v>
      </c>
      <c r="AF402" s="4"/>
      <c r="AG402" s="4">
        <v>0.99979999999999969</v>
      </c>
      <c r="AH402" s="4">
        <v>1</v>
      </c>
      <c r="AI402" s="4"/>
      <c r="AJ402" s="4">
        <v>0.99999999999999989</v>
      </c>
      <c r="AK402" s="4">
        <v>1</v>
      </c>
      <c r="AL402" s="4">
        <v>0.99719999999999964</v>
      </c>
      <c r="AM402" s="4"/>
      <c r="AN402" s="4">
        <v>0.9975999999999996</v>
      </c>
      <c r="AO402" s="4"/>
      <c r="AP402" s="4"/>
      <c r="AQ402" s="4">
        <v>0.99759999999999949</v>
      </c>
      <c r="AR402" s="4"/>
      <c r="AS402" s="4">
        <v>0.99999999999999911</v>
      </c>
      <c r="AT402" s="4">
        <v>0.99779999999999858</v>
      </c>
      <c r="AU402" s="4">
        <v>0.99999999999999978</v>
      </c>
      <c r="AV402" s="4">
        <v>1</v>
      </c>
      <c r="AW402" s="4"/>
      <c r="AX402" s="4">
        <v>1.0000000000000002</v>
      </c>
      <c r="AY402" s="4">
        <v>1.0014000000000003</v>
      </c>
      <c r="AZ402" s="4"/>
      <c r="BA402" s="4">
        <v>0.9992000000000002</v>
      </c>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c r="DV402" s="4"/>
      <c r="DW402" s="4"/>
      <c r="DX402" s="4"/>
      <c r="DY402" s="4"/>
      <c r="DZ402" s="4"/>
      <c r="EA402" s="4"/>
      <c r="EB402" s="4"/>
      <c r="EC402" s="4"/>
      <c r="ED402" s="4"/>
      <c r="EE402" s="4"/>
      <c r="EF402" s="4"/>
      <c r="EG402" s="4"/>
      <c r="EH402" s="4"/>
      <c r="EI402" s="4"/>
      <c r="EJ402" s="4"/>
      <c r="EK402" s="4"/>
      <c r="EL402" s="4"/>
      <c r="EM402" s="4"/>
      <c r="EN402" s="4"/>
      <c r="EO402" s="4"/>
      <c r="EP402" s="4"/>
      <c r="EQ402" s="4"/>
      <c r="ER402" s="4"/>
      <c r="ES402" s="4"/>
      <c r="ET402" s="4"/>
      <c r="EU402" s="4"/>
      <c r="EV402" s="4"/>
      <c r="EW402" s="4"/>
      <c r="EX402" s="4"/>
      <c r="EY402" s="4"/>
      <c r="EZ402" s="4"/>
      <c r="FA402" s="4"/>
      <c r="FB402" s="4"/>
      <c r="FC402" s="4"/>
      <c r="FD402" s="4"/>
      <c r="FE402" s="4"/>
      <c r="FF402" s="4"/>
      <c r="FG402" s="4"/>
      <c r="FH402" s="4"/>
      <c r="FI402" s="4"/>
      <c r="FJ402" s="4"/>
      <c r="FK402" s="4"/>
      <c r="FL402" s="4"/>
      <c r="FM402" s="4"/>
      <c r="FN402" s="4"/>
      <c r="FO402" s="4"/>
      <c r="FP402" s="4"/>
      <c r="FQ402" s="4"/>
      <c r="FR402" s="4"/>
      <c r="FS402" s="4"/>
      <c r="FT402" s="4"/>
      <c r="FU402" s="4"/>
      <c r="FV402" s="4"/>
      <c r="FW402" s="4"/>
      <c r="FX402" s="4"/>
      <c r="FY402" s="4"/>
      <c r="FZ402" s="4"/>
      <c r="GA402" s="4"/>
      <c r="GB402" s="4"/>
      <c r="GC402" s="4"/>
      <c r="GD402" s="4"/>
      <c r="GE402" s="4"/>
      <c r="GF402" s="4"/>
      <c r="GG402" s="4"/>
      <c r="GH402" s="4"/>
      <c r="GI402" s="4"/>
      <c r="GJ402" s="4"/>
    </row>
    <row r="403" spans="2:192" x14ac:dyDescent="0.3">
      <c r="B403">
        <v>395.5</v>
      </c>
      <c r="C403" s="5">
        <v>0.84020000000000061</v>
      </c>
      <c r="D403" s="4">
        <v>0.9784000000000006</v>
      </c>
      <c r="E403" s="4">
        <v>1.0002000091487251</v>
      </c>
      <c r="F403" s="4">
        <v>1</v>
      </c>
      <c r="G403" s="4">
        <v>1.0000000000000002</v>
      </c>
      <c r="H403" s="4">
        <v>0.99980000000000036</v>
      </c>
      <c r="I403" s="4">
        <v>1.0024</v>
      </c>
      <c r="O403" s="4">
        <v>0.99979999999999991</v>
      </c>
      <c r="P403" s="4">
        <v>0.99999999999999978</v>
      </c>
      <c r="Q403" s="4">
        <v>0.99419999999999942</v>
      </c>
      <c r="S403" s="4">
        <v>0.99999999999999989</v>
      </c>
      <c r="T403" s="4">
        <v>0.99999999999999922</v>
      </c>
      <c r="U403" s="14"/>
      <c r="V403" s="4">
        <v>0.99999999999999967</v>
      </c>
      <c r="W403" s="4">
        <v>0.99999999999999967</v>
      </c>
      <c r="X403" s="14"/>
      <c r="Y403" s="4">
        <v>1</v>
      </c>
      <c r="Z403" s="4">
        <v>1</v>
      </c>
      <c r="AA403" s="14"/>
      <c r="AB403" s="4">
        <v>0.99999999999999978</v>
      </c>
      <c r="AC403" s="4">
        <v>1.0000000000000002</v>
      </c>
      <c r="AD403" s="14"/>
      <c r="AE403" s="4">
        <v>1</v>
      </c>
      <c r="AF403" s="4"/>
      <c r="AG403" s="4">
        <v>0.99979999999999969</v>
      </c>
      <c r="AH403" s="4">
        <v>1</v>
      </c>
      <c r="AI403" s="4"/>
      <c r="AJ403" s="4">
        <v>0.99999999999999989</v>
      </c>
      <c r="AK403" s="4">
        <v>1</v>
      </c>
      <c r="AL403" s="4">
        <v>0.99719999999999964</v>
      </c>
      <c r="AM403" s="4"/>
      <c r="AN403" s="4">
        <v>0.9975999999999996</v>
      </c>
      <c r="AO403" s="4"/>
      <c r="AP403" s="4"/>
      <c r="AQ403" s="4">
        <v>0.99759999999999949</v>
      </c>
      <c r="AR403" s="4"/>
      <c r="AS403" s="4">
        <v>0.99999999999999911</v>
      </c>
      <c r="AT403" s="4">
        <v>0.99779999999999858</v>
      </c>
      <c r="AU403" s="4">
        <v>0.99999999999999978</v>
      </c>
      <c r="AV403" s="4">
        <v>1</v>
      </c>
      <c r="AW403" s="4"/>
      <c r="AX403" s="4">
        <v>1.0000000000000002</v>
      </c>
      <c r="AY403" s="4">
        <v>1.0014000000000003</v>
      </c>
      <c r="AZ403" s="4"/>
      <c r="BA403" s="4">
        <v>0.9992000000000002</v>
      </c>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c r="DV403" s="4"/>
      <c r="DW403" s="4"/>
      <c r="DX403" s="4"/>
      <c r="DY403" s="4"/>
      <c r="DZ403" s="4"/>
      <c r="EA403" s="4"/>
      <c r="EB403" s="4"/>
      <c r="EC403" s="4"/>
      <c r="ED403" s="4"/>
      <c r="EE403" s="4"/>
      <c r="EF403" s="4"/>
      <c r="EG403" s="4"/>
      <c r="EH403" s="4"/>
      <c r="EI403" s="4"/>
      <c r="EJ403" s="4"/>
      <c r="EK403" s="4"/>
      <c r="EL403" s="4"/>
      <c r="EM403" s="4"/>
      <c r="EN403" s="4"/>
      <c r="EO403" s="4"/>
      <c r="EP403" s="4"/>
      <c r="EQ403" s="4"/>
      <c r="ER403" s="4"/>
      <c r="ES403" s="4"/>
      <c r="ET403" s="4"/>
      <c r="EU403" s="4"/>
      <c r="EV403" s="4"/>
      <c r="EW403" s="4"/>
      <c r="EX403" s="4"/>
      <c r="EY403" s="4"/>
      <c r="EZ403" s="4"/>
      <c r="FA403" s="4"/>
      <c r="FB403" s="4"/>
      <c r="FC403" s="4"/>
      <c r="FD403" s="4"/>
      <c r="FE403" s="4"/>
      <c r="FF403" s="4"/>
      <c r="FG403" s="4"/>
      <c r="FH403" s="4"/>
      <c r="FI403" s="4"/>
      <c r="FJ403" s="4"/>
      <c r="FK403" s="4"/>
      <c r="FL403" s="4"/>
      <c r="FM403" s="4"/>
      <c r="FN403" s="4"/>
      <c r="FO403" s="4"/>
      <c r="FP403" s="4"/>
      <c r="FQ403" s="4"/>
      <c r="FR403" s="4"/>
      <c r="FS403" s="4"/>
      <c r="FT403" s="4"/>
      <c r="FU403" s="4"/>
      <c r="FV403" s="4"/>
      <c r="FW403" s="4"/>
      <c r="FX403" s="4"/>
      <c r="FY403" s="4"/>
      <c r="FZ403" s="4"/>
      <c r="GA403" s="4"/>
      <c r="GB403" s="4"/>
      <c r="GC403" s="4"/>
      <c r="GD403" s="4"/>
      <c r="GE403" s="4"/>
      <c r="GF403" s="4"/>
      <c r="GG403" s="4"/>
      <c r="GH403" s="4"/>
      <c r="GI403" s="4"/>
      <c r="GJ403" s="4"/>
    </row>
    <row r="404" spans="2:192" x14ac:dyDescent="0.3">
      <c r="B404">
        <v>396.5</v>
      </c>
      <c r="C404" s="5">
        <v>0.84220000000000061</v>
      </c>
      <c r="D404" s="4">
        <v>0.97920000000000063</v>
      </c>
      <c r="E404" s="4">
        <v>1.0002000091748966</v>
      </c>
      <c r="F404" s="4">
        <v>1</v>
      </c>
      <c r="G404" s="4">
        <v>1.0000000000000002</v>
      </c>
      <c r="H404" s="4">
        <v>0.99980000000000036</v>
      </c>
      <c r="I404" s="4">
        <v>1.0024</v>
      </c>
      <c r="O404" s="4">
        <v>0.99979999999999991</v>
      </c>
      <c r="P404" s="4">
        <v>0.99999999999999978</v>
      </c>
      <c r="Q404" s="4">
        <v>0.99419999999999942</v>
      </c>
      <c r="S404" s="4">
        <v>0.99999999999999989</v>
      </c>
      <c r="T404" s="4">
        <v>0.99999999999999922</v>
      </c>
      <c r="U404" s="14"/>
      <c r="V404" s="4">
        <v>0.99999999999999967</v>
      </c>
      <c r="W404" s="4">
        <v>0.99999999999999967</v>
      </c>
      <c r="X404" s="14"/>
      <c r="Y404" s="4">
        <v>1</v>
      </c>
      <c r="Z404" s="4">
        <v>1</v>
      </c>
      <c r="AA404" s="14"/>
      <c r="AB404" s="4">
        <v>0.99999999999999978</v>
      </c>
      <c r="AC404" s="4">
        <v>1.0000000000000002</v>
      </c>
      <c r="AD404" s="14"/>
      <c r="AE404" s="4">
        <v>1</v>
      </c>
      <c r="AF404" s="4"/>
      <c r="AG404" s="4">
        <v>0.99979999999999969</v>
      </c>
      <c r="AH404" s="4">
        <v>1</v>
      </c>
      <c r="AI404" s="4"/>
      <c r="AJ404" s="4">
        <v>0.99999999999999989</v>
      </c>
      <c r="AK404" s="4">
        <v>1</v>
      </c>
      <c r="AL404" s="4">
        <v>0.99719999999999964</v>
      </c>
      <c r="AM404" s="4"/>
      <c r="AN404" s="4">
        <v>0.9975999999999996</v>
      </c>
      <c r="AO404" s="4"/>
      <c r="AP404" s="4"/>
      <c r="AQ404" s="4">
        <v>0.99759999999999949</v>
      </c>
      <c r="AR404" s="4"/>
      <c r="AS404" s="4">
        <v>0.99999999999999911</v>
      </c>
      <c r="AT404" s="4">
        <v>0.99779999999999858</v>
      </c>
      <c r="AU404" s="4">
        <v>0.99999999999999978</v>
      </c>
      <c r="AV404" s="4">
        <v>1</v>
      </c>
      <c r="AW404" s="4"/>
      <c r="AX404" s="4">
        <v>1.0000000000000002</v>
      </c>
      <c r="AY404" s="4">
        <v>1.0014000000000003</v>
      </c>
      <c r="AZ404" s="4"/>
      <c r="BA404" s="4">
        <v>0.9992000000000002</v>
      </c>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c r="GB404" s="4"/>
      <c r="GC404" s="4"/>
      <c r="GD404" s="4"/>
      <c r="GE404" s="4"/>
      <c r="GF404" s="4"/>
      <c r="GG404" s="4"/>
      <c r="GH404" s="4"/>
      <c r="GI404" s="4"/>
      <c r="GJ404" s="4"/>
    </row>
    <row r="405" spans="2:192" x14ac:dyDescent="0.3">
      <c r="B405">
        <v>397.5</v>
      </c>
      <c r="C405" s="5">
        <v>0.8454000000000006</v>
      </c>
      <c r="D405" s="4">
        <v>0.97980000000000067</v>
      </c>
      <c r="E405" s="4">
        <v>1.0002000092010681</v>
      </c>
      <c r="F405" s="4">
        <v>1</v>
      </c>
      <c r="G405" s="4">
        <v>1.0000000000000002</v>
      </c>
      <c r="H405" s="4">
        <v>0.99980000000000036</v>
      </c>
      <c r="I405" s="4">
        <v>1.0024</v>
      </c>
      <c r="O405" s="4">
        <v>0.99979999999999991</v>
      </c>
      <c r="P405" s="4">
        <v>0.99999999999999978</v>
      </c>
      <c r="Q405" s="4">
        <v>0.99419999999999942</v>
      </c>
      <c r="S405" s="4">
        <v>0.99999999999999989</v>
      </c>
      <c r="T405" s="4">
        <v>0.99999999999999922</v>
      </c>
      <c r="U405" s="14"/>
      <c r="V405" s="4">
        <v>0.99999999999999967</v>
      </c>
      <c r="W405" s="4">
        <v>0.99999999999999967</v>
      </c>
      <c r="X405" s="14"/>
      <c r="Y405" s="4">
        <v>1</v>
      </c>
      <c r="Z405" s="4">
        <v>1</v>
      </c>
      <c r="AA405" s="14"/>
      <c r="AB405" s="4">
        <v>0.99999999999999978</v>
      </c>
      <c r="AC405" s="4">
        <v>1.0000000000000002</v>
      </c>
      <c r="AD405" s="14"/>
      <c r="AE405" s="4">
        <v>1</v>
      </c>
      <c r="AF405" s="4"/>
      <c r="AG405" s="4">
        <v>0.99979999999999969</v>
      </c>
      <c r="AH405" s="4">
        <v>1</v>
      </c>
      <c r="AI405" s="4"/>
      <c r="AJ405" s="4">
        <v>0.99999999999999989</v>
      </c>
      <c r="AK405" s="4">
        <v>1</v>
      </c>
      <c r="AL405" s="4">
        <v>0.99719999999999964</v>
      </c>
      <c r="AM405" s="4"/>
      <c r="AN405" s="4">
        <v>0.9975999999999996</v>
      </c>
      <c r="AO405" s="4"/>
      <c r="AP405" s="4"/>
      <c r="AQ405" s="4">
        <v>0.99759999999999949</v>
      </c>
      <c r="AR405" s="4"/>
      <c r="AS405" s="4">
        <v>0.99999999999999911</v>
      </c>
      <c r="AT405" s="4">
        <v>0.99779999999999858</v>
      </c>
      <c r="AU405" s="4">
        <v>0.99999999999999978</v>
      </c>
      <c r="AV405" s="4">
        <v>1</v>
      </c>
      <c r="AW405" s="4"/>
      <c r="AX405" s="4">
        <v>1.0000000000000002</v>
      </c>
      <c r="AY405" s="4">
        <v>1.0014000000000003</v>
      </c>
      <c r="AZ405" s="4"/>
      <c r="BA405" s="4">
        <v>0.9992000000000002</v>
      </c>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row>
    <row r="406" spans="2:192" x14ac:dyDescent="0.3">
      <c r="B406">
        <v>398.5</v>
      </c>
      <c r="C406" s="5">
        <v>0.8464000000000006</v>
      </c>
      <c r="D406" s="4">
        <v>0.98000000000000065</v>
      </c>
      <c r="E406" s="4">
        <v>1.0002000092272396</v>
      </c>
      <c r="F406" s="4">
        <v>1</v>
      </c>
      <c r="G406" s="4">
        <v>1.0000000000000002</v>
      </c>
      <c r="H406" s="4">
        <v>0.99980000000000036</v>
      </c>
      <c r="I406" s="4">
        <v>1.0024</v>
      </c>
      <c r="O406" s="4">
        <v>0.99979999999999991</v>
      </c>
      <c r="P406" s="4">
        <v>0.99999999999999978</v>
      </c>
      <c r="Q406" s="4">
        <v>0.99419999999999942</v>
      </c>
      <c r="S406" s="4">
        <v>0.99999999999999989</v>
      </c>
      <c r="T406" s="4">
        <v>0.99999999999999922</v>
      </c>
      <c r="U406" s="14"/>
      <c r="V406" s="4">
        <v>0.99999999999999967</v>
      </c>
      <c r="W406" s="4">
        <v>0.99999999999999967</v>
      </c>
      <c r="X406" s="14"/>
      <c r="Y406" s="4">
        <v>1</v>
      </c>
      <c r="Z406" s="4">
        <v>1</v>
      </c>
      <c r="AA406" s="14"/>
      <c r="AB406" s="4">
        <v>0.99999999999999978</v>
      </c>
      <c r="AC406" s="4">
        <v>1.0000000000000002</v>
      </c>
      <c r="AD406" s="14"/>
      <c r="AE406" s="4">
        <v>1</v>
      </c>
      <c r="AF406" s="4"/>
      <c r="AG406" s="4">
        <v>0.99979999999999969</v>
      </c>
      <c r="AH406" s="4">
        <v>1</v>
      </c>
      <c r="AI406" s="4"/>
      <c r="AJ406" s="4">
        <v>0.99999999999999989</v>
      </c>
      <c r="AK406" s="4">
        <v>1</v>
      </c>
      <c r="AL406" s="4">
        <v>0.99719999999999964</v>
      </c>
      <c r="AM406" s="4"/>
      <c r="AN406" s="4">
        <v>0.9975999999999996</v>
      </c>
      <c r="AO406" s="4"/>
      <c r="AP406" s="4"/>
      <c r="AQ406" s="4">
        <v>0.99759999999999949</v>
      </c>
      <c r="AR406" s="4"/>
      <c r="AS406" s="4">
        <v>0.99999999999999911</v>
      </c>
      <c r="AT406" s="4">
        <v>0.99779999999999858</v>
      </c>
      <c r="AU406" s="4">
        <v>0.99999999999999978</v>
      </c>
      <c r="AV406" s="4">
        <v>1</v>
      </c>
      <c r="AW406" s="4"/>
      <c r="AX406" s="4">
        <v>1.0000000000000002</v>
      </c>
      <c r="AY406" s="4">
        <v>1.0014000000000003</v>
      </c>
      <c r="AZ406" s="4"/>
      <c r="BA406" s="4">
        <v>0.9992000000000002</v>
      </c>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row>
    <row r="407" spans="2:192" x14ac:dyDescent="0.3">
      <c r="B407">
        <v>399.5</v>
      </c>
      <c r="C407" s="5">
        <v>0.8484000000000006</v>
      </c>
      <c r="D407" s="4">
        <v>0.98000000000000065</v>
      </c>
      <c r="E407" s="4">
        <v>1.0002000092534111</v>
      </c>
      <c r="F407" s="4">
        <v>1</v>
      </c>
      <c r="G407" s="4">
        <v>1.0000000000000002</v>
      </c>
      <c r="H407" s="4">
        <v>0.99980000000000036</v>
      </c>
      <c r="I407" s="4">
        <v>1.0024</v>
      </c>
      <c r="O407" s="4">
        <v>0.99979999999999991</v>
      </c>
      <c r="P407" s="4">
        <v>0.99999999999999978</v>
      </c>
      <c r="Q407" s="4">
        <v>0.99419999999999942</v>
      </c>
      <c r="S407" s="4">
        <v>0.99999999999999989</v>
      </c>
      <c r="T407" s="4">
        <v>0.99999999999999922</v>
      </c>
      <c r="U407" s="14"/>
      <c r="V407" s="4">
        <v>0.99999999999999967</v>
      </c>
      <c r="W407" s="4">
        <v>0.99999999999999967</v>
      </c>
      <c r="X407" s="14"/>
      <c r="Y407" s="4">
        <v>1</v>
      </c>
      <c r="Z407" s="4">
        <v>1</v>
      </c>
      <c r="AA407" s="14"/>
      <c r="AB407" s="4">
        <v>0.99999999999999978</v>
      </c>
      <c r="AC407" s="4">
        <v>1.0000000000000002</v>
      </c>
      <c r="AD407" s="14"/>
      <c r="AE407" s="4">
        <v>1</v>
      </c>
      <c r="AF407" s="4"/>
      <c r="AG407" s="4">
        <v>0.99979999999999969</v>
      </c>
      <c r="AH407" s="4">
        <v>1</v>
      </c>
      <c r="AI407" s="4"/>
      <c r="AJ407" s="4">
        <v>0.99999999999999989</v>
      </c>
      <c r="AK407" s="4">
        <v>1</v>
      </c>
      <c r="AL407" s="4">
        <v>0.99719999999999964</v>
      </c>
      <c r="AM407" s="4"/>
      <c r="AN407" s="4">
        <v>0.9975999999999996</v>
      </c>
      <c r="AO407" s="4"/>
      <c r="AP407" s="4"/>
      <c r="AQ407" s="4">
        <v>0.99759999999999949</v>
      </c>
      <c r="AR407" s="4"/>
      <c r="AS407" s="4">
        <v>0.99999999999999911</v>
      </c>
      <c r="AT407" s="4">
        <v>0.99799999999999855</v>
      </c>
      <c r="AU407" s="4">
        <v>0.99999999999999978</v>
      </c>
      <c r="AV407" s="4">
        <v>1</v>
      </c>
      <c r="AW407" s="4"/>
      <c r="AX407" s="4">
        <v>1.0000000000000002</v>
      </c>
      <c r="AY407" s="4">
        <v>1.0014000000000003</v>
      </c>
      <c r="AZ407" s="4"/>
      <c r="BA407" s="4">
        <v>0.9992000000000002</v>
      </c>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4"/>
      <c r="EF407" s="4"/>
      <c r="EG407" s="4"/>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4"/>
      <c r="FJ407" s="4"/>
      <c r="FK407" s="4"/>
      <c r="FL407" s="4"/>
      <c r="FM407" s="4"/>
      <c r="FN407" s="4"/>
      <c r="FO407" s="4"/>
      <c r="FP407" s="4"/>
      <c r="FQ407" s="4"/>
      <c r="FR407" s="4"/>
      <c r="FS407" s="4"/>
      <c r="FT407" s="4"/>
      <c r="FU407" s="4"/>
      <c r="FV407" s="4"/>
      <c r="FW407" s="4"/>
      <c r="FX407" s="4"/>
      <c r="FY407" s="4"/>
      <c r="FZ407" s="4"/>
      <c r="GA407" s="4"/>
      <c r="GB407" s="4"/>
      <c r="GC407" s="4"/>
      <c r="GD407" s="4"/>
      <c r="GE407" s="4"/>
      <c r="GF407" s="4"/>
      <c r="GG407" s="4"/>
      <c r="GH407" s="4"/>
      <c r="GI407" s="4"/>
      <c r="GJ407" s="4"/>
    </row>
    <row r="408" spans="2:192" x14ac:dyDescent="0.3">
      <c r="B408">
        <v>400.5</v>
      </c>
      <c r="C408" s="5">
        <v>0.85220000000000062</v>
      </c>
      <c r="D408" s="4">
        <v>0.98000000000000065</v>
      </c>
      <c r="E408" s="4">
        <v>1.0002000092795826</v>
      </c>
      <c r="F408" s="4">
        <v>1</v>
      </c>
      <c r="G408" s="4">
        <v>1.0000000000000002</v>
      </c>
      <c r="H408" s="4">
        <v>0.99980000000000036</v>
      </c>
      <c r="I408" s="4">
        <v>1.0024</v>
      </c>
      <c r="O408" s="4">
        <v>0.99979999999999991</v>
      </c>
      <c r="P408" s="4">
        <v>0.99999999999999978</v>
      </c>
      <c r="Q408" s="4">
        <v>0.99419999999999942</v>
      </c>
      <c r="S408" s="4">
        <v>0.99999999999999989</v>
      </c>
      <c r="T408" s="4">
        <v>0.99999999999999922</v>
      </c>
      <c r="U408" s="14"/>
      <c r="V408" s="4">
        <v>0.99999999999999967</v>
      </c>
      <c r="W408" s="4">
        <v>0.99999999999999967</v>
      </c>
      <c r="X408" s="14"/>
      <c r="Y408" s="4">
        <v>1</v>
      </c>
      <c r="Z408" s="4">
        <v>1</v>
      </c>
      <c r="AA408" s="14"/>
      <c r="AB408" s="4">
        <v>0.99999999999999978</v>
      </c>
      <c r="AC408" s="4">
        <v>1.0000000000000002</v>
      </c>
      <c r="AD408" s="14"/>
      <c r="AE408" s="4">
        <v>1</v>
      </c>
      <c r="AF408" s="4"/>
      <c r="AG408" s="4">
        <v>0.99979999999999969</v>
      </c>
      <c r="AH408" s="4">
        <v>1</v>
      </c>
      <c r="AI408" s="4"/>
      <c r="AJ408" s="4">
        <v>0.99999999999999989</v>
      </c>
      <c r="AK408" s="4">
        <v>1</v>
      </c>
      <c r="AL408" s="4">
        <v>0.99719999999999964</v>
      </c>
      <c r="AM408" s="4"/>
      <c r="AN408" s="4">
        <v>0.9975999999999996</v>
      </c>
      <c r="AO408" s="4"/>
      <c r="AP408" s="4"/>
      <c r="AQ408" s="4">
        <v>0.99759999999999949</v>
      </c>
      <c r="AR408" s="4"/>
      <c r="AS408" s="4">
        <v>0.99999999999999911</v>
      </c>
      <c r="AT408" s="4">
        <v>0.99799999999999855</v>
      </c>
      <c r="AU408" s="4">
        <v>0.99999999999999978</v>
      </c>
      <c r="AV408" s="4">
        <v>1</v>
      </c>
      <c r="AW408" s="4"/>
      <c r="AX408" s="4">
        <v>1.0000000000000002</v>
      </c>
      <c r="AY408" s="4">
        <v>1.0014000000000003</v>
      </c>
      <c r="AZ408" s="4"/>
      <c r="BA408" s="4">
        <v>0.9992000000000002</v>
      </c>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c r="GB408" s="4"/>
      <c r="GC408" s="4"/>
      <c r="GD408" s="4"/>
      <c r="GE408" s="4"/>
      <c r="GF408" s="4"/>
      <c r="GG408" s="4"/>
      <c r="GH408" s="4"/>
      <c r="GI408" s="4"/>
      <c r="GJ408" s="4"/>
    </row>
    <row r="409" spans="2:192" x14ac:dyDescent="0.3">
      <c r="B409">
        <v>401.5</v>
      </c>
      <c r="C409" s="5">
        <v>0.85520000000000063</v>
      </c>
      <c r="D409" s="4">
        <v>0.98000000000000065</v>
      </c>
      <c r="E409" s="4">
        <v>1.0002000093057541</v>
      </c>
      <c r="F409" s="4">
        <v>1</v>
      </c>
      <c r="G409" s="4">
        <v>1.0000000000000002</v>
      </c>
      <c r="H409" s="4">
        <v>0.99980000000000036</v>
      </c>
      <c r="I409" s="4">
        <v>1.0024</v>
      </c>
      <c r="O409" s="4">
        <v>0.99979999999999991</v>
      </c>
      <c r="P409" s="4">
        <v>0.99999999999999978</v>
      </c>
      <c r="Q409" s="4">
        <v>0.99419999999999942</v>
      </c>
      <c r="S409" s="4">
        <v>0.99999999999999989</v>
      </c>
      <c r="T409" s="4">
        <v>0.99999999999999922</v>
      </c>
      <c r="U409" s="14"/>
      <c r="V409" s="4">
        <v>0.99999999999999967</v>
      </c>
      <c r="W409" s="4">
        <v>0.99999999999999967</v>
      </c>
      <c r="X409" s="14"/>
      <c r="Y409" s="4">
        <v>1</v>
      </c>
      <c r="Z409" s="4">
        <v>1</v>
      </c>
      <c r="AA409" s="14"/>
      <c r="AB409" s="4">
        <v>0.99999999999999978</v>
      </c>
      <c r="AC409" s="4">
        <v>1.0000000000000002</v>
      </c>
      <c r="AD409" s="14"/>
      <c r="AE409" s="4">
        <v>1</v>
      </c>
      <c r="AF409" s="4"/>
      <c r="AG409" s="4">
        <v>0.99979999999999969</v>
      </c>
      <c r="AH409" s="4">
        <v>1</v>
      </c>
      <c r="AI409" s="4"/>
      <c r="AJ409" s="4">
        <v>0.99999999999999989</v>
      </c>
      <c r="AK409" s="4">
        <v>1</v>
      </c>
      <c r="AL409" s="4">
        <v>0.99719999999999964</v>
      </c>
      <c r="AM409" s="4"/>
      <c r="AN409" s="4">
        <v>0.9975999999999996</v>
      </c>
      <c r="AO409" s="4"/>
      <c r="AP409" s="4"/>
      <c r="AQ409" s="4">
        <v>0.99759999999999949</v>
      </c>
      <c r="AR409" s="4"/>
      <c r="AS409" s="4">
        <v>0.99999999999999911</v>
      </c>
      <c r="AT409" s="4">
        <v>0.99819999999999853</v>
      </c>
      <c r="AU409" s="4">
        <v>0.99999999999999978</v>
      </c>
      <c r="AV409" s="4">
        <v>1</v>
      </c>
      <c r="AW409" s="4"/>
      <c r="AX409" s="4">
        <v>1.0000000000000002</v>
      </c>
      <c r="AY409" s="4">
        <v>1.0014000000000003</v>
      </c>
      <c r="AZ409" s="4"/>
      <c r="BA409" s="4">
        <v>0.9992000000000002</v>
      </c>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c r="GB409" s="4"/>
      <c r="GC409" s="4"/>
      <c r="GD409" s="4"/>
      <c r="GE409" s="4"/>
      <c r="GF409" s="4"/>
      <c r="GG409" s="4"/>
      <c r="GH409" s="4"/>
      <c r="GI409" s="4"/>
      <c r="GJ409" s="4"/>
    </row>
    <row r="410" spans="2:192" x14ac:dyDescent="0.3">
      <c r="B410">
        <v>402.5</v>
      </c>
      <c r="C410" s="5">
        <v>0.85720000000000063</v>
      </c>
      <c r="D410" s="4">
        <v>0.98020000000000063</v>
      </c>
      <c r="E410" s="4">
        <v>1.0002000093319257</v>
      </c>
      <c r="F410" s="4">
        <v>1</v>
      </c>
      <c r="G410" s="4">
        <v>1.0000000000000002</v>
      </c>
      <c r="H410" s="4">
        <v>0.99980000000000036</v>
      </c>
      <c r="I410" s="4">
        <v>1.0024</v>
      </c>
      <c r="O410" s="4">
        <v>0.99979999999999991</v>
      </c>
      <c r="P410" s="4">
        <v>0.99999999999999978</v>
      </c>
      <c r="Q410" s="4">
        <v>0.99419999999999942</v>
      </c>
      <c r="S410" s="4">
        <v>0.99999999999999989</v>
      </c>
      <c r="T410" s="4">
        <v>0.99999999999999922</v>
      </c>
      <c r="U410" s="14"/>
      <c r="V410" s="4">
        <v>0.99999999999999967</v>
      </c>
      <c r="W410" s="4">
        <v>0.99999999999999967</v>
      </c>
      <c r="X410" s="14"/>
      <c r="Y410" s="4">
        <v>1</v>
      </c>
      <c r="Z410" s="4">
        <v>1</v>
      </c>
      <c r="AA410" s="14"/>
      <c r="AB410" s="4">
        <v>0.99999999999999978</v>
      </c>
      <c r="AC410" s="4">
        <v>1.0000000000000002</v>
      </c>
      <c r="AD410" s="14"/>
      <c r="AE410" s="4">
        <v>1</v>
      </c>
      <c r="AF410" s="4"/>
      <c r="AG410" s="4">
        <v>0.99979999999999969</v>
      </c>
      <c r="AH410" s="4">
        <v>1</v>
      </c>
      <c r="AI410" s="4"/>
      <c r="AJ410" s="4">
        <v>0.99999999999999989</v>
      </c>
      <c r="AK410" s="4">
        <v>1</v>
      </c>
      <c r="AL410" s="4">
        <v>0.99719999999999964</v>
      </c>
      <c r="AM410" s="4"/>
      <c r="AN410" s="4">
        <v>0.9975999999999996</v>
      </c>
      <c r="AO410" s="4"/>
      <c r="AP410" s="4"/>
      <c r="AQ410" s="4">
        <v>0.99759999999999949</v>
      </c>
      <c r="AR410" s="4"/>
      <c r="AS410" s="4">
        <v>0.99999999999999911</v>
      </c>
      <c r="AT410" s="4">
        <v>0.99819999999999853</v>
      </c>
      <c r="AU410" s="4">
        <v>0.99999999999999978</v>
      </c>
      <c r="AV410" s="4">
        <v>1</v>
      </c>
      <c r="AW410" s="4"/>
      <c r="AX410" s="4">
        <v>1.0000000000000002</v>
      </c>
      <c r="AY410" s="4">
        <v>1.0014000000000003</v>
      </c>
      <c r="AZ410" s="4"/>
      <c r="BA410" s="4">
        <v>0.9992000000000002</v>
      </c>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c r="GB410" s="4"/>
      <c r="GC410" s="4"/>
      <c r="GD410" s="4"/>
      <c r="GE410" s="4"/>
      <c r="GF410" s="4"/>
      <c r="GG410" s="4"/>
      <c r="GH410" s="4"/>
      <c r="GI410" s="4"/>
      <c r="GJ410" s="4"/>
    </row>
    <row r="411" spans="2:192" x14ac:dyDescent="0.3">
      <c r="B411">
        <v>403.5</v>
      </c>
      <c r="C411" s="5">
        <v>0.85900000000000065</v>
      </c>
      <c r="D411" s="4">
        <v>0.98080000000000067</v>
      </c>
      <c r="E411" s="4">
        <v>1.0002000093580972</v>
      </c>
      <c r="F411" s="4">
        <v>1</v>
      </c>
      <c r="G411" s="4">
        <v>1.0000000000000002</v>
      </c>
      <c r="H411" s="4">
        <v>0.99980000000000036</v>
      </c>
      <c r="I411" s="4">
        <v>1.0024</v>
      </c>
      <c r="O411" s="4">
        <v>0.99979999999999991</v>
      </c>
      <c r="P411" s="4">
        <v>0.99999999999999978</v>
      </c>
      <c r="Q411" s="4">
        <v>0.99419999999999942</v>
      </c>
      <c r="S411" s="4">
        <v>0.99999999999999989</v>
      </c>
      <c r="T411" s="4">
        <v>0.99999999999999922</v>
      </c>
      <c r="U411" s="14"/>
      <c r="V411" s="4">
        <v>0.99999999999999967</v>
      </c>
      <c r="W411" s="4">
        <v>0.99999999999999967</v>
      </c>
      <c r="X411" s="14"/>
      <c r="Y411" s="4">
        <v>1</v>
      </c>
      <c r="Z411" s="4">
        <v>1</v>
      </c>
      <c r="AA411" s="14"/>
      <c r="AB411" s="4">
        <v>0.99999999999999978</v>
      </c>
      <c r="AC411" s="4">
        <v>1.0000000000000002</v>
      </c>
      <c r="AD411" s="14"/>
      <c r="AE411" s="4">
        <v>1</v>
      </c>
      <c r="AF411" s="4"/>
      <c r="AG411" s="4">
        <v>0.99979999999999969</v>
      </c>
      <c r="AH411" s="4">
        <v>1</v>
      </c>
      <c r="AI411" s="4"/>
      <c r="AJ411" s="4">
        <v>0.99999999999999989</v>
      </c>
      <c r="AK411" s="4">
        <v>1</v>
      </c>
      <c r="AL411" s="4">
        <v>0.99719999999999964</v>
      </c>
      <c r="AM411" s="4"/>
      <c r="AN411" s="4">
        <v>0.9975999999999996</v>
      </c>
      <c r="AO411" s="4"/>
      <c r="AP411" s="4"/>
      <c r="AQ411" s="4">
        <v>0.99759999999999949</v>
      </c>
      <c r="AR411" s="4"/>
      <c r="AS411" s="4">
        <v>0.99999999999999911</v>
      </c>
      <c r="AT411" s="4">
        <v>0.99819999999999853</v>
      </c>
      <c r="AU411" s="4">
        <v>0.99999999999999978</v>
      </c>
      <c r="AV411" s="4">
        <v>1</v>
      </c>
      <c r="AW411" s="4"/>
      <c r="AX411" s="4">
        <v>1.0000000000000002</v>
      </c>
      <c r="AY411" s="4">
        <v>1.0014000000000003</v>
      </c>
      <c r="AZ411" s="4"/>
      <c r="BA411" s="4">
        <v>0.9992000000000002</v>
      </c>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row>
    <row r="412" spans="2:192" x14ac:dyDescent="0.3">
      <c r="B412">
        <v>404.5</v>
      </c>
      <c r="C412" s="5">
        <v>0.8596000000000007</v>
      </c>
      <c r="D412" s="4">
        <v>0.98100000000000065</v>
      </c>
      <c r="E412" s="4">
        <v>1.0002000093842687</v>
      </c>
      <c r="F412" s="4">
        <v>1</v>
      </c>
      <c r="G412" s="4">
        <v>1.0000000000000002</v>
      </c>
      <c r="H412" s="4">
        <v>0.99980000000000036</v>
      </c>
      <c r="I412" s="4">
        <v>1.0024</v>
      </c>
      <c r="O412" s="4">
        <v>0.99979999999999991</v>
      </c>
      <c r="P412" s="4">
        <v>0.99999999999999978</v>
      </c>
      <c r="Q412" s="4">
        <v>0.99419999999999942</v>
      </c>
      <c r="S412" s="4">
        <v>0.99999999999999989</v>
      </c>
      <c r="T412" s="4">
        <v>0.99999999999999922</v>
      </c>
      <c r="U412" s="14"/>
      <c r="V412" s="4">
        <v>0.99999999999999967</v>
      </c>
      <c r="W412" s="4">
        <v>0.99999999999999967</v>
      </c>
      <c r="X412" s="14"/>
      <c r="Y412" s="4">
        <v>1</v>
      </c>
      <c r="Z412" s="4">
        <v>1</v>
      </c>
      <c r="AA412" s="14"/>
      <c r="AB412" s="4">
        <v>0.99999999999999978</v>
      </c>
      <c r="AC412" s="4">
        <v>1.0000000000000002</v>
      </c>
      <c r="AD412" s="14"/>
      <c r="AE412" s="4">
        <v>1</v>
      </c>
      <c r="AF412" s="4"/>
      <c r="AG412" s="4">
        <v>0.99979999999999969</v>
      </c>
      <c r="AH412" s="4">
        <v>1</v>
      </c>
      <c r="AI412" s="4"/>
      <c r="AJ412" s="4">
        <v>0.99999999999999989</v>
      </c>
      <c r="AK412" s="4">
        <v>1</v>
      </c>
      <c r="AL412" s="4">
        <v>0.99719999999999964</v>
      </c>
      <c r="AM412" s="4"/>
      <c r="AN412" s="4">
        <v>0.9975999999999996</v>
      </c>
      <c r="AO412" s="4"/>
      <c r="AP412" s="4"/>
      <c r="AQ412" s="4">
        <v>0.99759999999999949</v>
      </c>
      <c r="AR412" s="4"/>
      <c r="AS412" s="4">
        <v>0.99999999999999911</v>
      </c>
      <c r="AT412" s="4">
        <v>0.99839999999999851</v>
      </c>
      <c r="AU412" s="4">
        <v>0.99999999999999978</v>
      </c>
      <c r="AV412" s="4">
        <v>1</v>
      </c>
      <c r="AW412" s="4"/>
      <c r="AX412" s="4">
        <v>1.0000000000000002</v>
      </c>
      <c r="AY412" s="4">
        <v>1.0014000000000003</v>
      </c>
      <c r="AZ412" s="4"/>
      <c r="BA412" s="4">
        <v>0.9992000000000002</v>
      </c>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c r="GB412" s="4"/>
      <c r="GC412" s="4"/>
      <c r="GD412" s="4"/>
      <c r="GE412" s="4"/>
      <c r="GF412" s="4"/>
      <c r="GG412" s="4"/>
      <c r="GH412" s="4"/>
      <c r="GI412" s="4"/>
      <c r="GJ412" s="4"/>
    </row>
    <row r="413" spans="2:192" x14ac:dyDescent="0.3">
      <c r="B413">
        <v>405.5</v>
      </c>
      <c r="C413" s="5">
        <v>0.86240000000000072</v>
      </c>
      <c r="D413" s="4">
        <v>0.98100000000000065</v>
      </c>
      <c r="E413" s="4">
        <v>1.0002000094104402</v>
      </c>
      <c r="F413" s="4">
        <v>1</v>
      </c>
      <c r="G413" s="4">
        <v>1.0000000000000002</v>
      </c>
      <c r="H413" s="4">
        <v>0.99980000000000036</v>
      </c>
      <c r="I413" s="4">
        <v>1.0024</v>
      </c>
      <c r="O413" s="4">
        <v>0.99979999999999991</v>
      </c>
      <c r="P413" s="4">
        <v>0.99999999999999978</v>
      </c>
      <c r="Q413" s="4">
        <v>0.99419999999999942</v>
      </c>
      <c r="S413" s="4">
        <v>0.99999999999999989</v>
      </c>
      <c r="T413" s="4">
        <v>0.99999999999999922</v>
      </c>
      <c r="U413" s="14"/>
      <c r="V413" s="4">
        <v>0.99999999999999967</v>
      </c>
      <c r="W413" s="4">
        <v>0.99999999999999967</v>
      </c>
      <c r="X413" s="14"/>
      <c r="Y413" s="4">
        <v>1</v>
      </c>
      <c r="Z413" s="4">
        <v>1</v>
      </c>
      <c r="AA413" s="14"/>
      <c r="AB413" s="4">
        <v>0.99999999999999978</v>
      </c>
      <c r="AC413" s="4">
        <v>1.0000000000000002</v>
      </c>
      <c r="AD413" s="14"/>
      <c r="AE413" s="4">
        <v>1</v>
      </c>
      <c r="AF413" s="4"/>
      <c r="AG413" s="4">
        <v>0.99979999999999969</v>
      </c>
      <c r="AH413" s="4">
        <v>1</v>
      </c>
      <c r="AI413" s="4"/>
      <c r="AJ413" s="4">
        <v>0.99999999999999989</v>
      </c>
      <c r="AK413" s="4">
        <v>1</v>
      </c>
      <c r="AL413" s="4">
        <v>0.99719999999999964</v>
      </c>
      <c r="AM413" s="4"/>
      <c r="AN413" s="4">
        <v>0.9975999999999996</v>
      </c>
      <c r="AO413" s="4"/>
      <c r="AP413" s="4"/>
      <c r="AQ413" s="4">
        <v>0.99759999999999949</v>
      </c>
      <c r="AR413" s="4"/>
      <c r="AS413" s="4">
        <v>0.99999999999999911</v>
      </c>
      <c r="AT413" s="4">
        <v>0.99839999999999851</v>
      </c>
      <c r="AU413" s="4">
        <v>0.99999999999999978</v>
      </c>
      <c r="AV413" s="4">
        <v>1</v>
      </c>
      <c r="AW413" s="4"/>
      <c r="AX413" s="4">
        <v>1.0000000000000002</v>
      </c>
      <c r="AY413" s="4">
        <v>1.0014000000000003</v>
      </c>
      <c r="AZ413" s="4"/>
      <c r="BA413" s="4">
        <v>0.9992000000000002</v>
      </c>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c r="GB413" s="4"/>
      <c r="GC413" s="4"/>
      <c r="GD413" s="4"/>
      <c r="GE413" s="4"/>
      <c r="GF413" s="4"/>
      <c r="GG413" s="4"/>
      <c r="GH413" s="4"/>
      <c r="GI413" s="4"/>
      <c r="GJ413" s="4"/>
    </row>
    <row r="414" spans="2:192" x14ac:dyDescent="0.3">
      <c r="B414">
        <v>406.5</v>
      </c>
      <c r="C414" s="5">
        <v>0.86380000000000068</v>
      </c>
      <c r="D414" s="4">
        <v>0.98140000000000061</v>
      </c>
      <c r="E414" s="4">
        <v>1.0002000094366117</v>
      </c>
      <c r="F414" s="4">
        <v>1</v>
      </c>
      <c r="G414" s="4">
        <v>1.0000000000000002</v>
      </c>
      <c r="H414" s="4">
        <v>0.99980000000000036</v>
      </c>
      <c r="I414" s="4">
        <v>1.0024</v>
      </c>
      <c r="O414" s="4">
        <v>0.99979999999999991</v>
      </c>
      <c r="P414" s="4">
        <v>0.99999999999999978</v>
      </c>
      <c r="Q414" s="4">
        <v>0.99419999999999942</v>
      </c>
      <c r="S414" s="4">
        <v>0.99999999999999989</v>
      </c>
      <c r="T414" s="4">
        <v>0.99999999999999922</v>
      </c>
      <c r="U414" s="14"/>
      <c r="V414" s="4">
        <v>0.99999999999999967</v>
      </c>
      <c r="W414" s="4">
        <v>0.99999999999999967</v>
      </c>
      <c r="X414" s="14"/>
      <c r="Y414" s="4">
        <v>1</v>
      </c>
      <c r="Z414" s="4">
        <v>1</v>
      </c>
      <c r="AA414" s="14"/>
      <c r="AB414" s="4">
        <v>0.99999999999999978</v>
      </c>
      <c r="AC414" s="4">
        <v>1.0000000000000002</v>
      </c>
      <c r="AD414" s="14"/>
      <c r="AE414" s="4">
        <v>1</v>
      </c>
      <c r="AF414" s="4"/>
      <c r="AG414" s="4">
        <v>0.99979999999999969</v>
      </c>
      <c r="AH414" s="4">
        <v>1</v>
      </c>
      <c r="AI414" s="4"/>
      <c r="AJ414" s="4">
        <v>0.99999999999999989</v>
      </c>
      <c r="AK414" s="4">
        <v>1</v>
      </c>
      <c r="AL414" s="4">
        <v>0.99719999999999964</v>
      </c>
      <c r="AM414" s="4"/>
      <c r="AN414" s="4">
        <v>0.9975999999999996</v>
      </c>
      <c r="AO414" s="4"/>
      <c r="AP414" s="4"/>
      <c r="AQ414" s="4">
        <v>0.99759999999999949</v>
      </c>
      <c r="AR414" s="4"/>
      <c r="AS414" s="4">
        <v>0.99999999999999911</v>
      </c>
      <c r="AT414" s="4">
        <v>0.99839999999999851</v>
      </c>
      <c r="AU414" s="4">
        <v>0.99999999999999978</v>
      </c>
      <c r="AV414" s="4">
        <v>1</v>
      </c>
      <c r="AW414" s="4"/>
      <c r="AX414" s="4">
        <v>1.0000000000000002</v>
      </c>
      <c r="AY414" s="4">
        <v>1.0014000000000003</v>
      </c>
      <c r="AZ414" s="4"/>
      <c r="BA414" s="4">
        <v>0.9992000000000002</v>
      </c>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c r="GB414" s="4"/>
      <c r="GC414" s="4"/>
      <c r="GD414" s="4"/>
      <c r="GE414" s="4"/>
      <c r="GF414" s="4"/>
      <c r="GG414" s="4"/>
      <c r="GH414" s="4"/>
      <c r="GI414" s="4"/>
      <c r="GJ414" s="4"/>
    </row>
    <row r="415" spans="2:192" x14ac:dyDescent="0.3">
      <c r="B415">
        <v>407.5</v>
      </c>
      <c r="C415" s="5">
        <v>0.8646000000000007</v>
      </c>
      <c r="D415" s="4">
        <v>0.98180000000000056</v>
      </c>
      <c r="E415" s="4">
        <v>1.0002000094627832</v>
      </c>
      <c r="F415" s="4">
        <v>1</v>
      </c>
      <c r="G415" s="4">
        <v>1.0000000000000002</v>
      </c>
      <c r="H415" s="4">
        <v>0.99980000000000036</v>
      </c>
      <c r="I415" s="4">
        <v>1.0024</v>
      </c>
      <c r="O415" s="4">
        <v>0.99979999999999991</v>
      </c>
      <c r="P415" s="4">
        <v>0.99999999999999978</v>
      </c>
      <c r="Q415" s="4">
        <v>0.99419999999999942</v>
      </c>
      <c r="S415" s="4">
        <v>0.99999999999999989</v>
      </c>
      <c r="T415" s="4">
        <v>0.99999999999999922</v>
      </c>
      <c r="U415" s="14"/>
      <c r="V415" s="4">
        <v>0.99999999999999967</v>
      </c>
      <c r="W415" s="4">
        <v>0.99999999999999967</v>
      </c>
      <c r="X415" s="14"/>
      <c r="Y415" s="4">
        <v>1</v>
      </c>
      <c r="Z415" s="4">
        <v>1</v>
      </c>
      <c r="AA415" s="14"/>
      <c r="AB415" s="4">
        <v>0.99999999999999978</v>
      </c>
      <c r="AC415" s="4">
        <v>1.0000000000000002</v>
      </c>
      <c r="AD415" s="14"/>
      <c r="AE415" s="4">
        <v>1</v>
      </c>
      <c r="AF415" s="4"/>
      <c r="AG415" s="4">
        <v>0.99979999999999969</v>
      </c>
      <c r="AH415" s="4">
        <v>1</v>
      </c>
      <c r="AI415" s="4"/>
      <c r="AJ415" s="4">
        <v>0.99999999999999989</v>
      </c>
      <c r="AK415" s="4">
        <v>1</v>
      </c>
      <c r="AL415" s="4">
        <v>0.99719999999999964</v>
      </c>
      <c r="AM415" s="4"/>
      <c r="AN415" s="4">
        <v>0.9975999999999996</v>
      </c>
      <c r="AO415" s="4"/>
      <c r="AP415" s="4"/>
      <c r="AQ415" s="4">
        <v>0.99759999999999949</v>
      </c>
      <c r="AR415" s="4"/>
      <c r="AS415" s="4">
        <v>0.99999999999999911</v>
      </c>
      <c r="AT415" s="4">
        <v>0.99839999999999851</v>
      </c>
      <c r="AU415" s="4">
        <v>0.99999999999999978</v>
      </c>
      <c r="AV415" s="4">
        <v>1</v>
      </c>
      <c r="AW415" s="4"/>
      <c r="AX415" s="4">
        <v>1.0000000000000002</v>
      </c>
      <c r="AY415" s="4">
        <v>1.0014000000000003</v>
      </c>
      <c r="AZ415" s="4"/>
      <c r="BA415" s="4">
        <v>0.9992000000000002</v>
      </c>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c r="GB415" s="4"/>
      <c r="GC415" s="4"/>
      <c r="GD415" s="4"/>
      <c r="GE415" s="4"/>
      <c r="GF415" s="4"/>
      <c r="GG415" s="4"/>
      <c r="GH415" s="4"/>
      <c r="GI415" s="4"/>
      <c r="GJ415" s="4"/>
    </row>
    <row r="416" spans="2:192" x14ac:dyDescent="0.3">
      <c r="B416">
        <v>408.5</v>
      </c>
      <c r="C416" s="5">
        <v>0.8656000000000007</v>
      </c>
      <c r="D416" s="4">
        <v>0.98240000000000061</v>
      </c>
      <c r="E416" s="4">
        <v>1.0002000094889547</v>
      </c>
      <c r="F416" s="4">
        <v>1</v>
      </c>
      <c r="G416" s="4">
        <v>1.0000000000000002</v>
      </c>
      <c r="H416" s="4">
        <v>0.99980000000000036</v>
      </c>
      <c r="I416" s="4">
        <v>1.0024</v>
      </c>
      <c r="O416" s="4">
        <v>0.99979999999999991</v>
      </c>
      <c r="P416" s="4">
        <v>0.99999999999999978</v>
      </c>
      <c r="Q416" s="4">
        <v>0.99419999999999942</v>
      </c>
      <c r="S416" s="4">
        <v>0.99999999999999989</v>
      </c>
      <c r="T416" s="4">
        <v>0.99999999999999922</v>
      </c>
      <c r="U416" s="14"/>
      <c r="V416" s="4">
        <v>0.99999999999999967</v>
      </c>
      <c r="W416" s="4">
        <v>0.99999999999999967</v>
      </c>
      <c r="X416" s="14"/>
      <c r="Y416" s="4">
        <v>1</v>
      </c>
      <c r="Z416" s="4">
        <v>1</v>
      </c>
      <c r="AA416" s="14"/>
      <c r="AB416" s="4">
        <v>0.99999999999999978</v>
      </c>
      <c r="AC416" s="4">
        <v>1.0000000000000002</v>
      </c>
      <c r="AD416" s="14"/>
      <c r="AE416" s="4">
        <v>1</v>
      </c>
      <c r="AF416" s="4"/>
      <c r="AG416" s="4">
        <v>0.99979999999999969</v>
      </c>
      <c r="AH416" s="4">
        <v>1</v>
      </c>
      <c r="AI416" s="4"/>
      <c r="AJ416" s="4">
        <v>0.99999999999999989</v>
      </c>
      <c r="AK416" s="4">
        <v>1</v>
      </c>
      <c r="AL416" s="4">
        <v>0.99719999999999964</v>
      </c>
      <c r="AM416" s="4"/>
      <c r="AN416" s="4">
        <v>0.9975999999999996</v>
      </c>
      <c r="AO416" s="4"/>
      <c r="AP416" s="4"/>
      <c r="AQ416" s="4">
        <v>0.99759999999999949</v>
      </c>
      <c r="AR416" s="4"/>
      <c r="AS416" s="4">
        <v>0.99999999999999911</v>
      </c>
      <c r="AT416" s="4">
        <v>0.99839999999999851</v>
      </c>
      <c r="AU416" s="4">
        <v>0.99999999999999978</v>
      </c>
      <c r="AV416" s="4">
        <v>1</v>
      </c>
      <c r="AW416" s="4"/>
      <c r="AX416" s="4">
        <v>1.0000000000000002</v>
      </c>
      <c r="AY416" s="4">
        <v>1.0014000000000003</v>
      </c>
      <c r="AZ416" s="4"/>
      <c r="BA416" s="4">
        <v>0.9992000000000002</v>
      </c>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c r="DV416" s="4"/>
      <c r="DW416" s="4"/>
      <c r="DX416" s="4"/>
      <c r="DY416" s="4"/>
      <c r="DZ416" s="4"/>
      <c r="EA416" s="4"/>
      <c r="EB416" s="4"/>
      <c r="EC416" s="4"/>
      <c r="ED416" s="4"/>
      <c r="EE416" s="4"/>
      <c r="EF416" s="4"/>
      <c r="EG416" s="4"/>
      <c r="EH416" s="4"/>
      <c r="EI416" s="4"/>
      <c r="EJ416" s="4"/>
      <c r="EK416" s="4"/>
      <c r="EL416" s="4"/>
      <c r="EM416" s="4"/>
      <c r="EN416" s="4"/>
      <c r="EO416" s="4"/>
      <c r="EP416" s="4"/>
      <c r="EQ416" s="4"/>
      <c r="ER416" s="4"/>
      <c r="ES416" s="4"/>
      <c r="ET416" s="4"/>
      <c r="EU416" s="4"/>
      <c r="EV416" s="4"/>
      <c r="EW416" s="4"/>
      <c r="EX416" s="4"/>
      <c r="EY416" s="4"/>
      <c r="EZ416" s="4"/>
      <c r="FA416" s="4"/>
      <c r="FB416" s="4"/>
      <c r="FC416" s="4"/>
      <c r="FD416" s="4"/>
      <c r="FE416" s="4"/>
      <c r="FF416" s="4"/>
      <c r="FG416" s="4"/>
      <c r="FH416" s="4"/>
      <c r="FI416" s="4"/>
      <c r="FJ416" s="4"/>
      <c r="FK416" s="4"/>
      <c r="FL416" s="4"/>
      <c r="FM416" s="4"/>
      <c r="FN416" s="4"/>
      <c r="FO416" s="4"/>
      <c r="FP416" s="4"/>
      <c r="FQ416" s="4"/>
      <c r="FR416" s="4"/>
      <c r="FS416" s="4"/>
      <c r="FT416" s="4"/>
      <c r="FU416" s="4"/>
      <c r="FV416" s="4"/>
      <c r="FW416" s="4"/>
      <c r="FX416" s="4"/>
      <c r="FY416" s="4"/>
      <c r="FZ416" s="4"/>
      <c r="GA416" s="4"/>
      <c r="GB416" s="4"/>
      <c r="GC416" s="4"/>
      <c r="GD416" s="4"/>
      <c r="GE416" s="4"/>
      <c r="GF416" s="4"/>
      <c r="GG416" s="4"/>
      <c r="GH416" s="4"/>
      <c r="GI416" s="4"/>
      <c r="GJ416" s="4"/>
    </row>
    <row r="417" spans="2:192" x14ac:dyDescent="0.3">
      <c r="B417">
        <v>409.5</v>
      </c>
      <c r="C417" s="5">
        <v>0.86720000000000075</v>
      </c>
      <c r="D417" s="4">
        <v>0.98260000000000058</v>
      </c>
      <c r="E417" s="4">
        <v>1.0002000095151262</v>
      </c>
      <c r="F417" s="4">
        <v>1</v>
      </c>
      <c r="G417" s="4">
        <v>1.0000000000000002</v>
      </c>
      <c r="H417" s="4">
        <v>0.99980000000000036</v>
      </c>
      <c r="I417" s="4">
        <v>1.0024</v>
      </c>
      <c r="O417" s="4">
        <v>0.99979999999999991</v>
      </c>
      <c r="P417" s="4">
        <v>0.99999999999999978</v>
      </c>
      <c r="Q417" s="4">
        <v>0.99419999999999942</v>
      </c>
      <c r="S417" s="4">
        <v>0.99999999999999989</v>
      </c>
      <c r="T417" s="4">
        <v>0.99999999999999922</v>
      </c>
      <c r="U417" s="14"/>
      <c r="V417" s="4">
        <v>0.99999999999999967</v>
      </c>
      <c r="W417" s="4">
        <v>0.99999999999999967</v>
      </c>
      <c r="X417" s="14"/>
      <c r="Y417" s="4">
        <v>1</v>
      </c>
      <c r="Z417" s="4">
        <v>1</v>
      </c>
      <c r="AA417" s="14"/>
      <c r="AB417" s="4">
        <v>0.99999999999999978</v>
      </c>
      <c r="AC417" s="4">
        <v>1.0000000000000002</v>
      </c>
      <c r="AD417" s="14"/>
      <c r="AE417" s="4">
        <v>1</v>
      </c>
      <c r="AF417" s="4"/>
      <c r="AG417" s="4">
        <v>0.99979999999999969</v>
      </c>
      <c r="AH417" s="4">
        <v>1</v>
      </c>
      <c r="AI417" s="4"/>
      <c r="AJ417" s="4">
        <v>0.99999999999999989</v>
      </c>
      <c r="AK417" s="4">
        <v>1</v>
      </c>
      <c r="AL417" s="4">
        <v>0.99719999999999964</v>
      </c>
      <c r="AM417" s="4"/>
      <c r="AN417" s="4">
        <v>0.9975999999999996</v>
      </c>
      <c r="AO417" s="4"/>
      <c r="AP417" s="4"/>
      <c r="AQ417" s="4">
        <v>0.99759999999999949</v>
      </c>
      <c r="AR417" s="4"/>
      <c r="AS417" s="4">
        <v>0.99999999999999911</v>
      </c>
      <c r="AT417" s="4">
        <v>0.99839999999999851</v>
      </c>
      <c r="AU417" s="4">
        <v>0.99999999999999978</v>
      </c>
      <c r="AV417" s="4">
        <v>1</v>
      </c>
      <c r="AW417" s="4"/>
      <c r="AX417" s="4">
        <v>1.0000000000000002</v>
      </c>
      <c r="AY417" s="4">
        <v>1.0014000000000003</v>
      </c>
      <c r="AZ417" s="4"/>
      <c r="BA417" s="4">
        <v>0.9992000000000002</v>
      </c>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c r="DV417" s="4"/>
      <c r="DW417" s="4"/>
      <c r="DX417" s="4"/>
      <c r="DY417" s="4"/>
      <c r="DZ417" s="4"/>
      <c r="EA417" s="4"/>
      <c r="EB417" s="4"/>
      <c r="EC417" s="4"/>
      <c r="ED417" s="4"/>
      <c r="EE417" s="4"/>
      <c r="EF417" s="4"/>
      <c r="EG417" s="4"/>
      <c r="EH417" s="4"/>
      <c r="EI417" s="4"/>
      <c r="EJ417" s="4"/>
      <c r="EK417" s="4"/>
      <c r="EL417" s="4"/>
      <c r="EM417" s="4"/>
      <c r="EN417" s="4"/>
      <c r="EO417" s="4"/>
      <c r="EP417" s="4"/>
      <c r="EQ417" s="4"/>
      <c r="ER417" s="4"/>
      <c r="ES417" s="4"/>
      <c r="ET417" s="4"/>
      <c r="EU417" s="4"/>
      <c r="EV417" s="4"/>
      <c r="EW417" s="4"/>
      <c r="EX417" s="4"/>
      <c r="EY417" s="4"/>
      <c r="EZ417" s="4"/>
      <c r="FA417" s="4"/>
      <c r="FB417" s="4"/>
      <c r="FC417" s="4"/>
      <c r="FD417" s="4"/>
      <c r="FE417" s="4"/>
      <c r="FF417" s="4"/>
      <c r="FG417" s="4"/>
      <c r="FH417" s="4"/>
      <c r="FI417" s="4"/>
      <c r="FJ417" s="4"/>
      <c r="FK417" s="4"/>
      <c r="FL417" s="4"/>
      <c r="FM417" s="4"/>
      <c r="FN417" s="4"/>
      <c r="FO417" s="4"/>
      <c r="FP417" s="4"/>
      <c r="FQ417" s="4"/>
      <c r="FR417" s="4"/>
      <c r="FS417" s="4"/>
      <c r="FT417" s="4"/>
      <c r="FU417" s="4"/>
      <c r="FV417" s="4"/>
      <c r="FW417" s="4"/>
      <c r="FX417" s="4"/>
      <c r="FY417" s="4"/>
      <c r="FZ417" s="4"/>
      <c r="GA417" s="4"/>
      <c r="GB417" s="4"/>
      <c r="GC417" s="4"/>
      <c r="GD417" s="4"/>
      <c r="GE417" s="4"/>
      <c r="GF417" s="4"/>
      <c r="GG417" s="4"/>
      <c r="GH417" s="4"/>
      <c r="GI417" s="4"/>
      <c r="GJ417" s="4"/>
    </row>
    <row r="418" spans="2:192" x14ac:dyDescent="0.3">
      <c r="B418">
        <v>410.5</v>
      </c>
      <c r="C418" s="5">
        <v>0.86820000000000075</v>
      </c>
      <c r="D418" s="4">
        <v>0.98340000000000061</v>
      </c>
      <c r="E418" s="4">
        <v>1.0002000095412977</v>
      </c>
      <c r="F418" s="4">
        <v>1</v>
      </c>
      <c r="G418" s="4">
        <v>1.0000000000000002</v>
      </c>
      <c r="H418" s="4">
        <v>0.99980000000000036</v>
      </c>
      <c r="I418" s="4">
        <v>1.0024</v>
      </c>
      <c r="O418" s="4">
        <v>0.99979999999999991</v>
      </c>
      <c r="P418" s="4">
        <v>0.99999999999999978</v>
      </c>
      <c r="Q418" s="4">
        <v>0.99419999999999942</v>
      </c>
      <c r="S418" s="4">
        <v>0.99999999999999989</v>
      </c>
      <c r="T418" s="4">
        <v>0.99999999999999922</v>
      </c>
      <c r="U418" s="14"/>
      <c r="V418" s="4">
        <v>0.99999999999999967</v>
      </c>
      <c r="W418" s="4">
        <v>0.99999999999999967</v>
      </c>
      <c r="X418" s="14"/>
      <c r="Y418" s="4">
        <v>1</v>
      </c>
      <c r="Z418" s="4">
        <v>1</v>
      </c>
      <c r="AA418" s="14"/>
      <c r="AB418" s="4">
        <v>0.99999999999999978</v>
      </c>
      <c r="AC418" s="4">
        <v>1.0000000000000002</v>
      </c>
      <c r="AD418" s="14"/>
      <c r="AE418" s="4">
        <v>1</v>
      </c>
      <c r="AF418" s="4"/>
      <c r="AG418" s="4">
        <v>0.99979999999999969</v>
      </c>
      <c r="AH418" s="4">
        <v>1</v>
      </c>
      <c r="AI418" s="4"/>
      <c r="AJ418" s="4">
        <v>0.99999999999999989</v>
      </c>
      <c r="AK418" s="4">
        <v>1</v>
      </c>
      <c r="AL418" s="4">
        <v>0.99719999999999964</v>
      </c>
      <c r="AM418" s="4"/>
      <c r="AN418" s="4">
        <v>0.9975999999999996</v>
      </c>
      <c r="AO418" s="4"/>
      <c r="AP418" s="4"/>
      <c r="AQ418" s="4">
        <v>0.99759999999999949</v>
      </c>
      <c r="AR418" s="4"/>
      <c r="AS418" s="4">
        <v>0.99999999999999911</v>
      </c>
      <c r="AT418" s="4">
        <v>0.99839999999999851</v>
      </c>
      <c r="AU418" s="4">
        <v>0.99999999999999978</v>
      </c>
      <c r="AV418" s="4">
        <v>1</v>
      </c>
      <c r="AW418" s="4"/>
      <c r="AX418" s="4">
        <v>1.0000000000000002</v>
      </c>
      <c r="AY418" s="4">
        <v>1.0014000000000003</v>
      </c>
      <c r="AZ418" s="4"/>
      <c r="BA418" s="4">
        <v>0.9992000000000002</v>
      </c>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c r="DV418" s="4"/>
      <c r="DW418" s="4"/>
      <c r="DX418" s="4"/>
      <c r="DY418" s="4"/>
      <c r="DZ418" s="4"/>
      <c r="EA418" s="4"/>
      <c r="EB418" s="4"/>
      <c r="EC418" s="4"/>
      <c r="ED418" s="4"/>
      <c r="EE418" s="4"/>
      <c r="EF418" s="4"/>
      <c r="EG418" s="4"/>
      <c r="EH418" s="4"/>
      <c r="EI418" s="4"/>
      <c r="EJ418" s="4"/>
      <c r="EK418" s="4"/>
      <c r="EL418" s="4"/>
      <c r="EM418" s="4"/>
      <c r="EN418" s="4"/>
      <c r="EO418" s="4"/>
      <c r="EP418" s="4"/>
      <c r="EQ418" s="4"/>
      <c r="ER418" s="4"/>
      <c r="ES418" s="4"/>
      <c r="ET418" s="4"/>
      <c r="EU418" s="4"/>
      <c r="EV418" s="4"/>
      <c r="EW418" s="4"/>
      <c r="EX418" s="4"/>
      <c r="EY418" s="4"/>
      <c r="EZ418" s="4"/>
      <c r="FA418" s="4"/>
      <c r="FB418" s="4"/>
      <c r="FC418" s="4"/>
      <c r="FD418" s="4"/>
      <c r="FE418" s="4"/>
      <c r="FF418" s="4"/>
      <c r="FG418" s="4"/>
      <c r="FH418" s="4"/>
      <c r="FI418" s="4"/>
      <c r="FJ418" s="4"/>
      <c r="FK418" s="4"/>
      <c r="FL418" s="4"/>
      <c r="FM418" s="4"/>
      <c r="FN418" s="4"/>
      <c r="FO418" s="4"/>
      <c r="FP418" s="4"/>
      <c r="FQ418" s="4"/>
      <c r="FR418" s="4"/>
      <c r="FS418" s="4"/>
      <c r="FT418" s="4"/>
      <c r="FU418" s="4"/>
      <c r="FV418" s="4"/>
      <c r="FW418" s="4"/>
      <c r="FX418" s="4"/>
      <c r="FY418" s="4"/>
      <c r="FZ418" s="4"/>
      <c r="GA418" s="4"/>
      <c r="GB418" s="4"/>
      <c r="GC418" s="4"/>
      <c r="GD418" s="4"/>
      <c r="GE418" s="4"/>
      <c r="GF418" s="4"/>
      <c r="GG418" s="4"/>
      <c r="GH418" s="4"/>
      <c r="GI418" s="4"/>
      <c r="GJ418" s="4"/>
    </row>
    <row r="419" spans="2:192" x14ac:dyDescent="0.3">
      <c r="B419">
        <v>411.5</v>
      </c>
      <c r="C419" s="5">
        <v>0.8708000000000008</v>
      </c>
      <c r="D419" s="4">
        <v>0.98340000000000061</v>
      </c>
      <c r="E419" s="4">
        <v>1.0002000095674692</v>
      </c>
      <c r="F419" s="4">
        <v>1</v>
      </c>
      <c r="G419" s="4">
        <v>1.0000000000000002</v>
      </c>
      <c r="H419" s="4">
        <v>0.99980000000000036</v>
      </c>
      <c r="I419" s="4">
        <v>1.0024</v>
      </c>
      <c r="O419" s="4">
        <v>0.99979999999999991</v>
      </c>
      <c r="P419" s="4">
        <v>0.99999999999999978</v>
      </c>
      <c r="Q419" s="4">
        <v>0.99419999999999942</v>
      </c>
      <c r="S419" s="4">
        <v>0.99999999999999989</v>
      </c>
      <c r="T419" s="4">
        <v>0.99999999999999922</v>
      </c>
      <c r="U419" s="14"/>
      <c r="V419" s="4">
        <v>0.99999999999999967</v>
      </c>
      <c r="W419" s="4">
        <v>0.99999999999999967</v>
      </c>
      <c r="X419" s="14"/>
      <c r="Y419" s="4">
        <v>1</v>
      </c>
      <c r="Z419" s="4">
        <v>1</v>
      </c>
      <c r="AA419" s="14"/>
      <c r="AB419" s="4">
        <v>0.99999999999999978</v>
      </c>
      <c r="AC419" s="4">
        <v>1.0000000000000002</v>
      </c>
      <c r="AD419" s="14"/>
      <c r="AE419" s="4">
        <v>1</v>
      </c>
      <c r="AF419" s="4"/>
      <c r="AG419" s="4">
        <v>0.99979999999999969</v>
      </c>
      <c r="AH419" s="4">
        <v>1</v>
      </c>
      <c r="AI419" s="4"/>
      <c r="AJ419" s="4">
        <v>0.99999999999999989</v>
      </c>
      <c r="AK419" s="4">
        <v>1</v>
      </c>
      <c r="AL419" s="4">
        <v>0.99719999999999964</v>
      </c>
      <c r="AM419" s="4"/>
      <c r="AN419" s="4">
        <v>0.9975999999999996</v>
      </c>
      <c r="AO419" s="4"/>
      <c r="AP419" s="4"/>
      <c r="AQ419" s="4">
        <v>0.99759999999999949</v>
      </c>
      <c r="AR419" s="4"/>
      <c r="AS419" s="4">
        <v>0.99999999999999911</v>
      </c>
      <c r="AT419" s="4">
        <v>0.99859999999999849</v>
      </c>
      <c r="AU419" s="4">
        <v>0.99999999999999978</v>
      </c>
      <c r="AV419" s="4">
        <v>1</v>
      </c>
      <c r="AW419" s="4"/>
      <c r="AX419" s="4">
        <v>1.0000000000000002</v>
      </c>
      <c r="AY419" s="4">
        <v>1.0014000000000003</v>
      </c>
      <c r="AZ419" s="4"/>
      <c r="BA419" s="4">
        <v>0.9992000000000002</v>
      </c>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c r="DV419" s="4"/>
      <c r="DW419" s="4"/>
      <c r="DX419" s="4"/>
      <c r="DY419" s="4"/>
      <c r="DZ419" s="4"/>
      <c r="EA419" s="4"/>
      <c r="EB419" s="4"/>
      <c r="EC419" s="4"/>
      <c r="ED419" s="4"/>
      <c r="EE419" s="4"/>
      <c r="EF419" s="4"/>
      <c r="EG419" s="4"/>
      <c r="EH419" s="4"/>
      <c r="EI419" s="4"/>
      <c r="EJ419" s="4"/>
      <c r="EK419" s="4"/>
      <c r="EL419" s="4"/>
      <c r="EM419" s="4"/>
      <c r="EN419" s="4"/>
      <c r="EO419" s="4"/>
      <c r="EP419" s="4"/>
      <c r="EQ419" s="4"/>
      <c r="ER419" s="4"/>
      <c r="ES419" s="4"/>
      <c r="ET419" s="4"/>
      <c r="EU419" s="4"/>
      <c r="EV419" s="4"/>
      <c r="EW419" s="4"/>
      <c r="EX419" s="4"/>
      <c r="EY419" s="4"/>
      <c r="EZ419" s="4"/>
      <c r="FA419" s="4"/>
      <c r="FB419" s="4"/>
      <c r="FC419" s="4"/>
      <c r="FD419" s="4"/>
      <c r="FE419" s="4"/>
      <c r="FF419" s="4"/>
      <c r="FG419" s="4"/>
      <c r="FH419" s="4"/>
      <c r="FI419" s="4"/>
      <c r="FJ419" s="4"/>
      <c r="FK419" s="4"/>
      <c r="FL419" s="4"/>
      <c r="FM419" s="4"/>
      <c r="FN419" s="4"/>
      <c r="FO419" s="4"/>
      <c r="FP419" s="4"/>
      <c r="FQ419" s="4"/>
      <c r="FR419" s="4"/>
      <c r="FS419" s="4"/>
      <c r="FT419" s="4"/>
      <c r="FU419" s="4"/>
      <c r="FV419" s="4"/>
      <c r="FW419" s="4"/>
      <c r="FX419" s="4"/>
      <c r="FY419" s="4"/>
      <c r="FZ419" s="4"/>
      <c r="GA419" s="4"/>
      <c r="GB419" s="4"/>
      <c r="GC419" s="4"/>
      <c r="GD419" s="4"/>
      <c r="GE419" s="4"/>
      <c r="GF419" s="4"/>
      <c r="GG419" s="4"/>
      <c r="GH419" s="4"/>
      <c r="GI419" s="4"/>
      <c r="GJ419" s="4"/>
    </row>
    <row r="420" spans="2:192" x14ac:dyDescent="0.3">
      <c r="B420">
        <v>412.5</v>
      </c>
      <c r="C420" s="5">
        <v>0.87300000000000078</v>
      </c>
      <c r="D420" s="4">
        <v>0.98500000000000065</v>
      </c>
      <c r="E420" s="4">
        <v>1.0002000095936407</v>
      </c>
      <c r="F420" s="4">
        <v>1</v>
      </c>
      <c r="G420" s="4">
        <v>1.0000000000000002</v>
      </c>
      <c r="H420" s="4">
        <v>0.99980000000000036</v>
      </c>
      <c r="I420" s="4">
        <v>1.0024</v>
      </c>
      <c r="O420" s="4">
        <v>0.99979999999999991</v>
      </c>
      <c r="P420" s="4">
        <v>0.99999999999999978</v>
      </c>
      <c r="Q420" s="4">
        <v>0.99419999999999942</v>
      </c>
      <c r="S420" s="4">
        <v>0.99999999999999989</v>
      </c>
      <c r="T420" s="4">
        <v>0.99999999999999922</v>
      </c>
      <c r="U420" s="14"/>
      <c r="V420" s="4">
        <v>0.99999999999999967</v>
      </c>
      <c r="W420" s="4">
        <v>0.99999999999999967</v>
      </c>
      <c r="X420" s="14"/>
      <c r="Y420" s="4">
        <v>1</v>
      </c>
      <c r="Z420" s="4">
        <v>1</v>
      </c>
      <c r="AA420" s="14"/>
      <c r="AB420" s="4">
        <v>0.99999999999999978</v>
      </c>
      <c r="AC420" s="4">
        <v>1.0000000000000002</v>
      </c>
      <c r="AD420" s="14"/>
      <c r="AE420" s="4">
        <v>1</v>
      </c>
      <c r="AF420" s="4"/>
      <c r="AG420" s="4">
        <v>0.99979999999999969</v>
      </c>
      <c r="AH420" s="4">
        <v>1</v>
      </c>
      <c r="AI420" s="4"/>
      <c r="AJ420" s="4">
        <v>0.99999999999999989</v>
      </c>
      <c r="AK420" s="4">
        <v>1</v>
      </c>
      <c r="AL420" s="4">
        <v>0.99719999999999964</v>
      </c>
      <c r="AM420" s="4"/>
      <c r="AN420" s="4">
        <v>0.9975999999999996</v>
      </c>
      <c r="AO420" s="4"/>
      <c r="AP420" s="4"/>
      <c r="AQ420" s="4">
        <v>0.99759999999999949</v>
      </c>
      <c r="AR420" s="4"/>
      <c r="AS420" s="4">
        <v>0.99999999999999911</v>
      </c>
      <c r="AT420" s="4">
        <v>0.99859999999999849</v>
      </c>
      <c r="AU420" s="4">
        <v>0.99999999999999978</v>
      </c>
      <c r="AV420" s="4">
        <v>1</v>
      </c>
      <c r="AW420" s="4"/>
      <c r="AX420" s="4">
        <v>1.0000000000000002</v>
      </c>
      <c r="AY420" s="4">
        <v>1.0014000000000003</v>
      </c>
      <c r="AZ420" s="4"/>
      <c r="BA420" s="4">
        <v>0.9992000000000002</v>
      </c>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c r="DV420" s="4"/>
      <c r="DW420" s="4"/>
      <c r="DX420" s="4"/>
      <c r="DY420" s="4"/>
      <c r="DZ420" s="4"/>
      <c r="EA420" s="4"/>
      <c r="EB420" s="4"/>
      <c r="EC420" s="4"/>
      <c r="ED420" s="4"/>
      <c r="EE420" s="4"/>
      <c r="EF420" s="4"/>
      <c r="EG420" s="4"/>
      <c r="EH420" s="4"/>
      <c r="EI420" s="4"/>
      <c r="EJ420" s="4"/>
      <c r="EK420" s="4"/>
      <c r="EL420" s="4"/>
      <c r="EM420" s="4"/>
      <c r="EN420" s="4"/>
      <c r="EO420" s="4"/>
      <c r="EP420" s="4"/>
      <c r="EQ420" s="4"/>
      <c r="ER420" s="4"/>
      <c r="ES420" s="4"/>
      <c r="ET420" s="4"/>
      <c r="EU420" s="4"/>
      <c r="EV420" s="4"/>
      <c r="EW420" s="4"/>
      <c r="EX420" s="4"/>
      <c r="EY420" s="4"/>
      <c r="EZ420" s="4"/>
      <c r="FA420" s="4"/>
      <c r="FB420" s="4"/>
      <c r="FC420" s="4"/>
      <c r="FD420" s="4"/>
      <c r="FE420" s="4"/>
      <c r="FF420" s="4"/>
      <c r="FG420" s="4"/>
      <c r="FH420" s="4"/>
      <c r="FI420" s="4"/>
      <c r="FJ420" s="4"/>
      <c r="FK420" s="4"/>
      <c r="FL420" s="4"/>
      <c r="FM420" s="4"/>
      <c r="FN420" s="4"/>
      <c r="FO420" s="4"/>
      <c r="FP420" s="4"/>
      <c r="FQ420" s="4"/>
      <c r="FR420" s="4"/>
      <c r="FS420" s="4"/>
      <c r="FT420" s="4"/>
      <c r="FU420" s="4"/>
      <c r="FV420" s="4"/>
      <c r="FW420" s="4"/>
      <c r="FX420" s="4"/>
      <c r="FY420" s="4"/>
      <c r="FZ420" s="4"/>
      <c r="GA420" s="4"/>
      <c r="GB420" s="4"/>
      <c r="GC420" s="4"/>
      <c r="GD420" s="4"/>
      <c r="GE420" s="4"/>
      <c r="GF420" s="4"/>
      <c r="GG420" s="4"/>
      <c r="GH420" s="4"/>
      <c r="GI420" s="4"/>
      <c r="GJ420" s="4"/>
    </row>
    <row r="421" spans="2:192" x14ac:dyDescent="0.3">
      <c r="B421">
        <v>413.5</v>
      </c>
      <c r="C421" s="5">
        <v>0.87320000000000075</v>
      </c>
      <c r="D421" s="4">
        <v>0.98520000000000063</v>
      </c>
      <c r="E421" s="4">
        <v>1.0002000096198123</v>
      </c>
      <c r="F421" s="4">
        <v>1</v>
      </c>
      <c r="G421" s="4">
        <v>1.0000000000000002</v>
      </c>
      <c r="H421" s="4">
        <v>0.99980000000000036</v>
      </c>
      <c r="I421" s="4">
        <v>1.0024</v>
      </c>
      <c r="O421" s="4">
        <v>0.99979999999999991</v>
      </c>
      <c r="P421" s="4">
        <v>0.99999999999999978</v>
      </c>
      <c r="Q421" s="4">
        <v>0.99419999999999942</v>
      </c>
      <c r="S421" s="4">
        <v>0.99999999999999989</v>
      </c>
      <c r="T421" s="4">
        <v>0.99999999999999922</v>
      </c>
      <c r="U421" s="14"/>
      <c r="V421" s="4">
        <v>0.99999999999999967</v>
      </c>
      <c r="W421" s="4">
        <v>0.99999999999999967</v>
      </c>
      <c r="X421" s="14"/>
      <c r="Y421" s="4">
        <v>1</v>
      </c>
      <c r="Z421" s="4">
        <v>1</v>
      </c>
      <c r="AA421" s="14"/>
      <c r="AB421" s="4">
        <v>0.99999999999999978</v>
      </c>
      <c r="AC421" s="4">
        <v>1.0000000000000002</v>
      </c>
      <c r="AD421" s="14"/>
      <c r="AE421" s="4">
        <v>1</v>
      </c>
      <c r="AF421" s="4"/>
      <c r="AG421" s="4">
        <v>0.99979999999999969</v>
      </c>
      <c r="AH421" s="4">
        <v>1</v>
      </c>
      <c r="AI421" s="4"/>
      <c r="AJ421" s="4">
        <v>0.99999999999999989</v>
      </c>
      <c r="AK421" s="4">
        <v>1</v>
      </c>
      <c r="AL421" s="4">
        <v>0.99719999999999964</v>
      </c>
      <c r="AM421" s="4"/>
      <c r="AN421" s="4">
        <v>0.9975999999999996</v>
      </c>
      <c r="AO421" s="4"/>
      <c r="AP421" s="4"/>
      <c r="AQ421" s="4">
        <v>0.99759999999999949</v>
      </c>
      <c r="AR421" s="4"/>
      <c r="AS421" s="4">
        <v>0.99999999999999911</v>
      </c>
      <c r="AT421" s="4">
        <v>0.99859999999999849</v>
      </c>
      <c r="AU421" s="4">
        <v>0.99999999999999978</v>
      </c>
      <c r="AV421" s="4">
        <v>1</v>
      </c>
      <c r="AW421" s="4"/>
      <c r="AX421" s="4">
        <v>1.0000000000000002</v>
      </c>
      <c r="AY421" s="4">
        <v>1.0014000000000003</v>
      </c>
      <c r="AZ421" s="4"/>
      <c r="BA421" s="4">
        <v>0.9992000000000002</v>
      </c>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c r="DV421" s="4"/>
      <c r="DW421" s="4"/>
      <c r="DX421" s="4"/>
      <c r="DY421" s="4"/>
      <c r="DZ421" s="4"/>
      <c r="EA421" s="4"/>
      <c r="EB421" s="4"/>
      <c r="EC421" s="4"/>
      <c r="ED421" s="4"/>
      <c r="EE421" s="4"/>
      <c r="EF421" s="4"/>
      <c r="EG421" s="4"/>
      <c r="EH421" s="4"/>
      <c r="EI421" s="4"/>
      <c r="EJ421" s="4"/>
      <c r="EK421" s="4"/>
      <c r="EL421" s="4"/>
      <c r="EM421" s="4"/>
      <c r="EN421" s="4"/>
      <c r="EO421" s="4"/>
      <c r="EP421" s="4"/>
      <c r="EQ421" s="4"/>
      <c r="ER421" s="4"/>
      <c r="ES421" s="4"/>
      <c r="ET421" s="4"/>
      <c r="EU421" s="4"/>
      <c r="EV421" s="4"/>
      <c r="EW421" s="4"/>
      <c r="EX421" s="4"/>
      <c r="EY421" s="4"/>
      <c r="EZ421" s="4"/>
      <c r="FA421" s="4"/>
      <c r="FB421" s="4"/>
      <c r="FC421" s="4"/>
      <c r="FD421" s="4"/>
      <c r="FE421" s="4"/>
      <c r="FF421" s="4"/>
      <c r="FG421" s="4"/>
      <c r="FH421" s="4"/>
      <c r="FI421" s="4"/>
      <c r="FJ421" s="4"/>
      <c r="FK421" s="4"/>
      <c r="FL421" s="4"/>
      <c r="FM421" s="4"/>
      <c r="FN421" s="4"/>
      <c r="FO421" s="4"/>
      <c r="FP421" s="4"/>
      <c r="FQ421" s="4"/>
      <c r="FR421" s="4"/>
      <c r="FS421" s="4"/>
      <c r="FT421" s="4"/>
      <c r="FU421" s="4"/>
      <c r="FV421" s="4"/>
      <c r="FW421" s="4"/>
      <c r="FX421" s="4"/>
      <c r="FY421" s="4"/>
      <c r="FZ421" s="4"/>
      <c r="GA421" s="4"/>
      <c r="GB421" s="4"/>
      <c r="GC421" s="4"/>
      <c r="GD421" s="4"/>
      <c r="GE421" s="4"/>
      <c r="GF421" s="4"/>
      <c r="GG421" s="4"/>
      <c r="GH421" s="4"/>
      <c r="GI421" s="4"/>
      <c r="GJ421" s="4"/>
    </row>
    <row r="422" spans="2:192" x14ac:dyDescent="0.3">
      <c r="B422">
        <v>414.5</v>
      </c>
      <c r="C422" s="5">
        <v>0.8758000000000008</v>
      </c>
      <c r="D422" s="4">
        <v>0.98560000000000059</v>
      </c>
      <c r="E422" s="4">
        <v>1.0002000096459838</v>
      </c>
      <c r="F422" s="4">
        <v>1</v>
      </c>
      <c r="G422" s="4">
        <v>1.0000000000000002</v>
      </c>
      <c r="H422" s="4">
        <v>0.99980000000000036</v>
      </c>
      <c r="I422" s="4">
        <v>1.0024</v>
      </c>
      <c r="O422" s="4">
        <v>0.99979999999999991</v>
      </c>
      <c r="P422" s="4">
        <v>0.99999999999999978</v>
      </c>
      <c r="Q422" s="4">
        <v>0.99419999999999942</v>
      </c>
      <c r="S422" s="4">
        <v>0.99999999999999989</v>
      </c>
      <c r="T422" s="4">
        <v>0.99999999999999922</v>
      </c>
      <c r="U422" s="14"/>
      <c r="V422" s="4">
        <v>0.99999999999999967</v>
      </c>
      <c r="W422" s="4">
        <v>0.99999999999999967</v>
      </c>
      <c r="X422" s="14"/>
      <c r="Y422" s="4">
        <v>1</v>
      </c>
      <c r="Z422" s="4">
        <v>1</v>
      </c>
      <c r="AA422" s="14"/>
      <c r="AB422" s="4">
        <v>0.99999999999999978</v>
      </c>
      <c r="AC422" s="4">
        <v>1.0000000000000002</v>
      </c>
      <c r="AD422" s="14"/>
      <c r="AE422" s="4">
        <v>1</v>
      </c>
      <c r="AF422" s="4"/>
      <c r="AG422" s="4">
        <v>0.99979999999999969</v>
      </c>
      <c r="AH422" s="4">
        <v>1</v>
      </c>
      <c r="AI422" s="4"/>
      <c r="AJ422" s="4">
        <v>0.99999999999999989</v>
      </c>
      <c r="AK422" s="4">
        <v>1</v>
      </c>
      <c r="AL422" s="4">
        <v>0.99719999999999964</v>
      </c>
      <c r="AM422" s="4"/>
      <c r="AN422" s="4">
        <v>0.9975999999999996</v>
      </c>
      <c r="AO422" s="4"/>
      <c r="AP422" s="4"/>
      <c r="AQ422" s="4">
        <v>0.99759999999999949</v>
      </c>
      <c r="AR422" s="4"/>
      <c r="AS422" s="4">
        <v>0.99999999999999911</v>
      </c>
      <c r="AT422" s="4">
        <v>0.99859999999999849</v>
      </c>
      <c r="AU422" s="4">
        <v>0.99999999999999978</v>
      </c>
      <c r="AV422" s="4">
        <v>1</v>
      </c>
      <c r="AW422" s="4"/>
      <c r="AX422" s="4">
        <v>1.0000000000000002</v>
      </c>
      <c r="AY422" s="4">
        <v>1.0014000000000003</v>
      </c>
      <c r="AZ422" s="4"/>
      <c r="BA422" s="4">
        <v>0.9992000000000002</v>
      </c>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c r="DV422" s="4"/>
      <c r="DW422" s="4"/>
      <c r="DX422" s="4"/>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c r="FE422" s="4"/>
      <c r="FF422" s="4"/>
      <c r="FG422" s="4"/>
      <c r="FH422" s="4"/>
      <c r="FI422" s="4"/>
      <c r="FJ422" s="4"/>
      <c r="FK422" s="4"/>
      <c r="FL422" s="4"/>
      <c r="FM422" s="4"/>
      <c r="FN422" s="4"/>
      <c r="FO422" s="4"/>
      <c r="FP422" s="4"/>
      <c r="FQ422" s="4"/>
      <c r="FR422" s="4"/>
      <c r="FS422" s="4"/>
      <c r="FT422" s="4"/>
      <c r="FU422" s="4"/>
      <c r="FV422" s="4"/>
      <c r="FW422" s="4"/>
      <c r="FX422" s="4"/>
      <c r="FY422" s="4"/>
      <c r="FZ422" s="4"/>
      <c r="GA422" s="4"/>
      <c r="GB422" s="4"/>
      <c r="GC422" s="4"/>
      <c r="GD422" s="4"/>
      <c r="GE422" s="4"/>
      <c r="GF422" s="4"/>
      <c r="GG422" s="4"/>
      <c r="GH422" s="4"/>
      <c r="GI422" s="4"/>
      <c r="GJ422" s="4"/>
    </row>
    <row r="423" spans="2:192" x14ac:dyDescent="0.3">
      <c r="B423">
        <v>415.5</v>
      </c>
      <c r="C423" s="5">
        <v>0.8778000000000008</v>
      </c>
      <c r="D423" s="4">
        <v>0.98620000000000063</v>
      </c>
      <c r="E423" s="4">
        <v>1.0002000096721553</v>
      </c>
      <c r="F423" s="4">
        <v>1</v>
      </c>
      <c r="G423" s="4">
        <v>1.0000000000000002</v>
      </c>
      <c r="H423" s="4">
        <v>0.99980000000000036</v>
      </c>
      <c r="I423" s="4">
        <v>1.0024</v>
      </c>
      <c r="O423" s="4">
        <v>0.99979999999999991</v>
      </c>
      <c r="P423" s="4">
        <v>0.99999999999999978</v>
      </c>
      <c r="Q423" s="4">
        <v>0.99419999999999942</v>
      </c>
      <c r="S423" s="4">
        <v>0.99999999999999989</v>
      </c>
      <c r="T423" s="4">
        <v>0.99999999999999922</v>
      </c>
      <c r="U423" s="14"/>
      <c r="V423" s="4">
        <v>0.99999999999999967</v>
      </c>
      <c r="W423" s="4">
        <v>0.99999999999999967</v>
      </c>
      <c r="X423" s="14"/>
      <c r="Y423" s="4">
        <v>1</v>
      </c>
      <c r="Z423" s="4">
        <v>1</v>
      </c>
      <c r="AA423" s="14"/>
      <c r="AB423" s="4">
        <v>0.99999999999999978</v>
      </c>
      <c r="AC423" s="4">
        <v>1.0000000000000002</v>
      </c>
      <c r="AD423" s="14"/>
      <c r="AE423" s="4">
        <v>1</v>
      </c>
      <c r="AF423" s="4"/>
      <c r="AG423" s="4">
        <v>0.99979999999999969</v>
      </c>
      <c r="AH423" s="4">
        <v>1</v>
      </c>
      <c r="AI423" s="4"/>
      <c r="AJ423" s="4">
        <v>0.99999999999999989</v>
      </c>
      <c r="AK423" s="4">
        <v>1</v>
      </c>
      <c r="AL423" s="4">
        <v>0.99719999999999964</v>
      </c>
      <c r="AM423" s="4"/>
      <c r="AN423" s="4">
        <v>0.9975999999999996</v>
      </c>
      <c r="AO423" s="4"/>
      <c r="AP423" s="4"/>
      <c r="AQ423" s="4">
        <v>0.99759999999999949</v>
      </c>
      <c r="AR423" s="4"/>
      <c r="AS423" s="4">
        <v>0.99999999999999911</v>
      </c>
      <c r="AT423" s="4">
        <v>0.99879999999999847</v>
      </c>
      <c r="AU423" s="4">
        <v>0.99999999999999978</v>
      </c>
      <c r="AV423" s="4">
        <v>1</v>
      </c>
      <c r="AW423" s="4"/>
      <c r="AX423" s="4">
        <v>1.0000000000000002</v>
      </c>
      <c r="AY423" s="4">
        <v>1.0014000000000003</v>
      </c>
      <c r="AZ423" s="4"/>
      <c r="BA423" s="4">
        <v>0.9992000000000002</v>
      </c>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c r="DV423" s="4"/>
      <c r="DW423" s="4"/>
      <c r="DX423" s="4"/>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c r="FE423" s="4"/>
      <c r="FF423" s="4"/>
      <c r="FG423" s="4"/>
      <c r="FH423" s="4"/>
      <c r="FI423" s="4"/>
      <c r="FJ423" s="4"/>
      <c r="FK423" s="4"/>
      <c r="FL423" s="4"/>
      <c r="FM423" s="4"/>
      <c r="FN423" s="4"/>
      <c r="FO423" s="4"/>
      <c r="FP423" s="4"/>
      <c r="FQ423" s="4"/>
      <c r="FR423" s="4"/>
      <c r="FS423" s="4"/>
      <c r="FT423" s="4"/>
      <c r="FU423" s="4"/>
      <c r="FV423" s="4"/>
      <c r="FW423" s="4"/>
      <c r="FX423" s="4"/>
      <c r="FY423" s="4"/>
      <c r="FZ423" s="4"/>
      <c r="GA423" s="4"/>
      <c r="GB423" s="4"/>
      <c r="GC423" s="4"/>
      <c r="GD423" s="4"/>
      <c r="GE423" s="4"/>
      <c r="GF423" s="4"/>
      <c r="GG423" s="4"/>
      <c r="GH423" s="4"/>
      <c r="GI423" s="4"/>
      <c r="GJ423" s="4"/>
    </row>
    <row r="424" spans="2:192" x14ac:dyDescent="0.3">
      <c r="B424">
        <v>416.5</v>
      </c>
      <c r="C424" s="5">
        <v>0.87840000000000085</v>
      </c>
      <c r="D424" s="4">
        <v>0.98640000000000061</v>
      </c>
      <c r="E424" s="4">
        <v>1.0002000096983268</v>
      </c>
      <c r="F424" s="4">
        <v>1</v>
      </c>
      <c r="G424" s="4">
        <v>1.0000000000000002</v>
      </c>
      <c r="H424" s="4">
        <v>0.99980000000000036</v>
      </c>
      <c r="I424" s="4">
        <v>1.0024</v>
      </c>
      <c r="O424" s="4">
        <v>0.99979999999999991</v>
      </c>
      <c r="P424" s="4">
        <v>0.99999999999999978</v>
      </c>
      <c r="Q424" s="4">
        <v>0.99419999999999942</v>
      </c>
      <c r="S424" s="4">
        <v>0.99999999999999989</v>
      </c>
      <c r="T424" s="4">
        <v>0.99999999999999922</v>
      </c>
      <c r="U424" s="14"/>
      <c r="V424" s="4">
        <v>0.99999999999999967</v>
      </c>
      <c r="W424" s="4">
        <v>0.99999999999999967</v>
      </c>
      <c r="X424" s="14"/>
      <c r="Y424" s="4">
        <v>1</v>
      </c>
      <c r="Z424" s="4">
        <v>1</v>
      </c>
      <c r="AA424" s="14"/>
      <c r="AB424" s="4">
        <v>0.99999999999999978</v>
      </c>
      <c r="AC424" s="4">
        <v>1.0000000000000002</v>
      </c>
      <c r="AD424" s="14"/>
      <c r="AE424" s="4">
        <v>1</v>
      </c>
      <c r="AF424" s="4"/>
      <c r="AG424" s="4">
        <v>0.99979999999999969</v>
      </c>
      <c r="AH424" s="4">
        <v>1</v>
      </c>
      <c r="AI424" s="4"/>
      <c r="AJ424" s="4">
        <v>0.99999999999999989</v>
      </c>
      <c r="AK424" s="4">
        <v>1</v>
      </c>
      <c r="AL424" s="4">
        <v>0.99719999999999964</v>
      </c>
      <c r="AM424" s="4"/>
      <c r="AN424" s="4">
        <v>0.9975999999999996</v>
      </c>
      <c r="AO424" s="4"/>
      <c r="AP424" s="4"/>
      <c r="AQ424" s="4">
        <v>0.99759999999999949</v>
      </c>
      <c r="AR424" s="4"/>
      <c r="AS424" s="4">
        <v>0.99999999999999911</v>
      </c>
      <c r="AT424" s="4">
        <v>0.99879999999999847</v>
      </c>
      <c r="AU424" s="4">
        <v>0.99999999999999978</v>
      </c>
      <c r="AV424" s="4">
        <v>1</v>
      </c>
      <c r="AW424" s="4"/>
      <c r="AX424" s="4">
        <v>1.0000000000000002</v>
      </c>
      <c r="AY424" s="4">
        <v>1.0014000000000003</v>
      </c>
      <c r="AZ424" s="4"/>
      <c r="BA424" s="4">
        <v>0.9992000000000002</v>
      </c>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c r="FE424" s="4"/>
      <c r="FF424" s="4"/>
      <c r="FG424" s="4"/>
      <c r="FH424" s="4"/>
      <c r="FI424" s="4"/>
      <c r="FJ424" s="4"/>
      <c r="FK424" s="4"/>
      <c r="FL424" s="4"/>
      <c r="FM424" s="4"/>
      <c r="FN424" s="4"/>
      <c r="FO424" s="4"/>
      <c r="FP424" s="4"/>
      <c r="FQ424" s="4"/>
      <c r="FR424" s="4"/>
      <c r="FS424" s="4"/>
      <c r="FT424" s="4"/>
      <c r="FU424" s="4"/>
      <c r="FV424" s="4"/>
      <c r="FW424" s="4"/>
      <c r="FX424" s="4"/>
      <c r="FY424" s="4"/>
      <c r="FZ424" s="4"/>
      <c r="GA424" s="4"/>
      <c r="GB424" s="4"/>
      <c r="GC424" s="4"/>
      <c r="GD424" s="4"/>
      <c r="GE424" s="4"/>
      <c r="GF424" s="4"/>
      <c r="GG424" s="4"/>
      <c r="GH424" s="4"/>
      <c r="GI424" s="4"/>
      <c r="GJ424" s="4"/>
    </row>
    <row r="425" spans="2:192" x14ac:dyDescent="0.3">
      <c r="B425">
        <v>417.5</v>
      </c>
      <c r="C425" s="5">
        <v>0.88060000000000083</v>
      </c>
      <c r="D425" s="4">
        <v>0.98740000000000061</v>
      </c>
      <c r="E425" s="4">
        <v>1.0002000097244983</v>
      </c>
      <c r="F425" s="4">
        <v>1</v>
      </c>
      <c r="G425" s="4">
        <v>1.0000000000000002</v>
      </c>
      <c r="H425" s="4">
        <v>0.99980000000000036</v>
      </c>
      <c r="I425" s="4">
        <v>1.0024</v>
      </c>
      <c r="O425" s="4">
        <v>0.99979999999999991</v>
      </c>
      <c r="P425" s="4">
        <v>0.99999999999999978</v>
      </c>
      <c r="Q425" s="4">
        <v>0.99419999999999942</v>
      </c>
      <c r="S425" s="4">
        <v>0.99999999999999989</v>
      </c>
      <c r="T425" s="4">
        <v>0.99999999999999922</v>
      </c>
      <c r="U425" s="14"/>
      <c r="V425" s="4">
        <v>0.99999999999999967</v>
      </c>
      <c r="W425" s="4">
        <v>0.99999999999999967</v>
      </c>
      <c r="X425" s="14"/>
      <c r="Y425" s="4">
        <v>1</v>
      </c>
      <c r="Z425" s="4">
        <v>1</v>
      </c>
      <c r="AA425" s="14"/>
      <c r="AB425" s="4">
        <v>0.99999999999999978</v>
      </c>
      <c r="AC425" s="4">
        <v>1.0000000000000002</v>
      </c>
      <c r="AD425" s="14"/>
      <c r="AE425" s="4">
        <v>1</v>
      </c>
      <c r="AF425" s="4"/>
      <c r="AG425" s="4">
        <v>0.99979999999999969</v>
      </c>
      <c r="AH425" s="4">
        <v>1</v>
      </c>
      <c r="AI425" s="4"/>
      <c r="AJ425" s="4">
        <v>0.99999999999999989</v>
      </c>
      <c r="AK425" s="4">
        <v>1</v>
      </c>
      <c r="AL425" s="4">
        <v>0.99719999999999964</v>
      </c>
      <c r="AM425" s="4"/>
      <c r="AN425" s="4">
        <v>0.9975999999999996</v>
      </c>
      <c r="AO425" s="4"/>
      <c r="AP425" s="4"/>
      <c r="AQ425" s="4">
        <v>0.99759999999999949</v>
      </c>
      <c r="AR425" s="4"/>
      <c r="AS425" s="4">
        <v>0.99999999999999911</v>
      </c>
      <c r="AT425" s="4">
        <v>0.99879999999999847</v>
      </c>
      <c r="AU425" s="4">
        <v>0.99999999999999978</v>
      </c>
      <c r="AV425" s="4">
        <v>1</v>
      </c>
      <c r="AW425" s="4"/>
      <c r="AX425" s="4">
        <v>1.0000000000000002</v>
      </c>
      <c r="AY425" s="4">
        <v>1.0014000000000003</v>
      </c>
      <c r="AZ425" s="4"/>
      <c r="BA425" s="4">
        <v>0.9992000000000002</v>
      </c>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c r="FE425" s="4"/>
      <c r="FF425" s="4"/>
      <c r="FG425" s="4"/>
      <c r="FH425" s="4"/>
      <c r="FI425" s="4"/>
      <c r="FJ425" s="4"/>
      <c r="FK425" s="4"/>
      <c r="FL425" s="4"/>
      <c r="FM425" s="4"/>
      <c r="FN425" s="4"/>
      <c r="FO425" s="4"/>
      <c r="FP425" s="4"/>
      <c r="FQ425" s="4"/>
      <c r="FR425" s="4"/>
      <c r="FS425" s="4"/>
      <c r="FT425" s="4"/>
      <c r="FU425" s="4"/>
      <c r="FV425" s="4"/>
      <c r="FW425" s="4"/>
      <c r="FX425" s="4"/>
      <c r="FY425" s="4"/>
      <c r="FZ425" s="4"/>
      <c r="GA425" s="4"/>
      <c r="GB425" s="4"/>
      <c r="GC425" s="4"/>
      <c r="GD425" s="4"/>
      <c r="GE425" s="4"/>
      <c r="GF425" s="4"/>
      <c r="GG425" s="4"/>
      <c r="GH425" s="4"/>
      <c r="GI425" s="4"/>
      <c r="GJ425" s="4"/>
    </row>
    <row r="426" spans="2:192" x14ac:dyDescent="0.3">
      <c r="B426">
        <v>418.5</v>
      </c>
      <c r="C426" s="5">
        <v>0.88260000000000083</v>
      </c>
      <c r="D426" s="4">
        <v>0.98760000000000059</v>
      </c>
      <c r="E426" s="4">
        <v>1.0002000097506698</v>
      </c>
      <c r="F426" s="4">
        <v>1</v>
      </c>
      <c r="G426" s="4">
        <v>1.0000000000000002</v>
      </c>
      <c r="H426" s="4">
        <v>0.99980000000000036</v>
      </c>
      <c r="I426" s="4">
        <v>1.0024</v>
      </c>
      <c r="O426" s="4">
        <v>0.99979999999999991</v>
      </c>
      <c r="P426" s="4">
        <v>0.99999999999999978</v>
      </c>
      <c r="Q426" s="4">
        <v>0.99419999999999942</v>
      </c>
      <c r="S426" s="4">
        <v>0.99999999999999989</v>
      </c>
      <c r="T426" s="4">
        <v>0.99999999999999922</v>
      </c>
      <c r="U426" s="14"/>
      <c r="V426" s="4">
        <v>0.99999999999999967</v>
      </c>
      <c r="W426" s="4">
        <v>0.99999999999999967</v>
      </c>
      <c r="X426" s="14"/>
      <c r="Y426" s="4">
        <v>1</v>
      </c>
      <c r="Z426" s="4">
        <v>1</v>
      </c>
      <c r="AA426" s="14"/>
      <c r="AB426" s="4">
        <v>0.99999999999999978</v>
      </c>
      <c r="AC426" s="4">
        <v>1.0000000000000002</v>
      </c>
      <c r="AD426" s="14"/>
      <c r="AE426" s="4">
        <v>1</v>
      </c>
      <c r="AF426" s="4"/>
      <c r="AG426" s="4">
        <v>0.99979999999999969</v>
      </c>
      <c r="AH426" s="4">
        <v>1</v>
      </c>
      <c r="AI426" s="4"/>
      <c r="AJ426" s="4">
        <v>0.99999999999999989</v>
      </c>
      <c r="AK426" s="4">
        <v>1</v>
      </c>
      <c r="AL426" s="4">
        <v>0.99719999999999964</v>
      </c>
      <c r="AM426" s="4"/>
      <c r="AN426" s="4">
        <v>0.9975999999999996</v>
      </c>
      <c r="AO426" s="4"/>
      <c r="AP426" s="4"/>
      <c r="AQ426" s="4">
        <v>0.99759999999999949</v>
      </c>
      <c r="AR426" s="4"/>
      <c r="AS426" s="4">
        <v>0.99999999999999911</v>
      </c>
      <c r="AT426" s="4">
        <v>0.99879999999999847</v>
      </c>
      <c r="AU426" s="4">
        <v>0.99999999999999978</v>
      </c>
      <c r="AV426" s="4">
        <v>1</v>
      </c>
      <c r="AW426" s="4"/>
      <c r="AX426" s="4">
        <v>1.0000000000000002</v>
      </c>
      <c r="AY426" s="4">
        <v>1.0014000000000003</v>
      </c>
      <c r="AZ426" s="4"/>
      <c r="BA426" s="4">
        <v>0.9992000000000002</v>
      </c>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c r="FE426" s="4"/>
      <c r="FF426" s="4"/>
      <c r="FG426" s="4"/>
      <c r="FH426" s="4"/>
      <c r="FI426" s="4"/>
      <c r="FJ426" s="4"/>
      <c r="FK426" s="4"/>
      <c r="FL426" s="4"/>
      <c r="FM426" s="4"/>
      <c r="FN426" s="4"/>
      <c r="FO426" s="4"/>
      <c r="FP426" s="4"/>
      <c r="FQ426" s="4"/>
      <c r="FR426" s="4"/>
      <c r="FS426" s="4"/>
      <c r="FT426" s="4"/>
      <c r="FU426" s="4"/>
      <c r="FV426" s="4"/>
      <c r="FW426" s="4"/>
      <c r="FX426" s="4"/>
      <c r="FY426" s="4"/>
      <c r="FZ426" s="4"/>
      <c r="GA426" s="4"/>
      <c r="GB426" s="4"/>
      <c r="GC426" s="4"/>
      <c r="GD426" s="4"/>
      <c r="GE426" s="4"/>
      <c r="GF426" s="4"/>
      <c r="GG426" s="4"/>
      <c r="GH426" s="4"/>
      <c r="GI426" s="4"/>
      <c r="GJ426" s="4"/>
    </row>
    <row r="427" spans="2:192" x14ac:dyDescent="0.3">
      <c r="B427">
        <v>419.5</v>
      </c>
      <c r="C427" s="5">
        <v>0.88440000000000085</v>
      </c>
      <c r="D427" s="4">
        <v>0.98840000000000061</v>
      </c>
      <c r="E427" s="4">
        <v>1.0002000097768413</v>
      </c>
      <c r="F427" s="4">
        <v>1</v>
      </c>
      <c r="G427" s="4">
        <v>1.0000000000000002</v>
      </c>
      <c r="H427" s="4">
        <v>0.99980000000000036</v>
      </c>
      <c r="I427" s="4">
        <v>1.0024</v>
      </c>
      <c r="O427" s="4">
        <v>0.99979999999999991</v>
      </c>
      <c r="P427" s="4">
        <v>0.99999999999999978</v>
      </c>
      <c r="Q427" s="4">
        <v>0.99419999999999942</v>
      </c>
      <c r="S427" s="4">
        <v>0.99999999999999989</v>
      </c>
      <c r="T427" s="4">
        <v>0.99999999999999922</v>
      </c>
      <c r="U427" s="14"/>
      <c r="V427" s="4">
        <v>0.99999999999999967</v>
      </c>
      <c r="W427" s="4">
        <v>0.99999999999999967</v>
      </c>
      <c r="X427" s="14"/>
      <c r="Y427" s="4">
        <v>1</v>
      </c>
      <c r="Z427" s="4">
        <v>1</v>
      </c>
      <c r="AA427" s="14"/>
      <c r="AB427" s="4">
        <v>0.99999999999999978</v>
      </c>
      <c r="AC427" s="4">
        <v>1.0000000000000002</v>
      </c>
      <c r="AD427" s="14"/>
      <c r="AE427" s="4">
        <v>1</v>
      </c>
      <c r="AF427" s="4"/>
      <c r="AG427" s="4">
        <v>0.99979999999999969</v>
      </c>
      <c r="AH427" s="4">
        <v>1</v>
      </c>
      <c r="AI427" s="4"/>
      <c r="AJ427" s="4">
        <v>0.99999999999999989</v>
      </c>
      <c r="AK427" s="4">
        <v>1</v>
      </c>
      <c r="AL427" s="4">
        <v>0.99719999999999964</v>
      </c>
      <c r="AM427" s="4"/>
      <c r="AN427" s="4">
        <v>0.9975999999999996</v>
      </c>
      <c r="AO427" s="4"/>
      <c r="AP427" s="4"/>
      <c r="AQ427" s="4">
        <v>0.99759999999999949</v>
      </c>
      <c r="AR427" s="4"/>
      <c r="AS427" s="4">
        <v>0.99999999999999911</v>
      </c>
      <c r="AT427" s="4">
        <v>0.99879999999999847</v>
      </c>
      <c r="AU427" s="4">
        <v>0.99999999999999978</v>
      </c>
      <c r="AV427" s="4">
        <v>1</v>
      </c>
      <c r="AW427" s="4"/>
      <c r="AX427" s="4">
        <v>1.0000000000000002</v>
      </c>
      <c r="AY427" s="4">
        <v>1.0014000000000003</v>
      </c>
      <c r="AZ427" s="4"/>
      <c r="BA427" s="4">
        <v>0.9992000000000002</v>
      </c>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c r="FE427" s="4"/>
      <c r="FF427" s="4"/>
      <c r="FG427" s="4"/>
      <c r="FH427" s="4"/>
      <c r="FI427" s="4"/>
      <c r="FJ427" s="4"/>
      <c r="FK427" s="4"/>
      <c r="FL427" s="4"/>
      <c r="FM427" s="4"/>
      <c r="FN427" s="4"/>
      <c r="FO427" s="4"/>
      <c r="FP427" s="4"/>
      <c r="FQ427" s="4"/>
      <c r="FR427" s="4"/>
      <c r="FS427" s="4"/>
      <c r="FT427" s="4"/>
      <c r="FU427" s="4"/>
      <c r="FV427" s="4"/>
      <c r="FW427" s="4"/>
      <c r="FX427" s="4"/>
      <c r="FY427" s="4"/>
      <c r="FZ427" s="4"/>
      <c r="GA427" s="4"/>
      <c r="GB427" s="4"/>
      <c r="GC427" s="4"/>
      <c r="GD427" s="4"/>
      <c r="GE427" s="4"/>
      <c r="GF427" s="4"/>
      <c r="GG427" s="4"/>
      <c r="GH427" s="4"/>
      <c r="GI427" s="4"/>
      <c r="GJ427" s="4"/>
    </row>
    <row r="428" spans="2:192" x14ac:dyDescent="0.3">
      <c r="B428">
        <v>420.5</v>
      </c>
      <c r="C428" s="5">
        <v>0.88560000000000083</v>
      </c>
      <c r="D428" s="4">
        <v>0.98860000000000059</v>
      </c>
      <c r="E428" s="4">
        <v>1.0002000098030128</v>
      </c>
      <c r="F428" s="4">
        <v>1</v>
      </c>
      <c r="G428" s="4">
        <v>1.0000000000000002</v>
      </c>
      <c r="H428" s="4">
        <v>0.99980000000000036</v>
      </c>
      <c r="I428" s="4">
        <v>1.0024</v>
      </c>
      <c r="O428" s="4">
        <v>0.99979999999999991</v>
      </c>
      <c r="P428" s="4">
        <v>0.99999999999999978</v>
      </c>
      <c r="Q428" s="4">
        <v>0.99419999999999942</v>
      </c>
      <c r="S428" s="4">
        <v>0.99999999999999989</v>
      </c>
      <c r="T428" s="4">
        <v>0.99999999999999922</v>
      </c>
      <c r="U428" s="14"/>
      <c r="V428" s="4">
        <v>0.99999999999999967</v>
      </c>
      <c r="W428" s="4">
        <v>0.99999999999999967</v>
      </c>
      <c r="X428" s="14"/>
      <c r="Y428" s="4">
        <v>1</v>
      </c>
      <c r="Z428" s="4">
        <v>1</v>
      </c>
      <c r="AA428" s="14"/>
      <c r="AB428" s="4">
        <v>0.99999999999999978</v>
      </c>
      <c r="AC428" s="4">
        <v>1.0000000000000002</v>
      </c>
      <c r="AD428" s="14"/>
      <c r="AE428" s="4">
        <v>1</v>
      </c>
      <c r="AF428" s="4"/>
      <c r="AG428" s="4">
        <v>0.99979999999999969</v>
      </c>
      <c r="AH428" s="4">
        <v>1</v>
      </c>
      <c r="AI428" s="4"/>
      <c r="AJ428" s="4">
        <v>0.99999999999999989</v>
      </c>
      <c r="AK428" s="4">
        <v>1</v>
      </c>
      <c r="AL428" s="4">
        <v>0.99719999999999964</v>
      </c>
      <c r="AM428" s="4"/>
      <c r="AN428" s="4">
        <v>0.9975999999999996</v>
      </c>
      <c r="AO428" s="4"/>
      <c r="AP428" s="4"/>
      <c r="AQ428" s="4">
        <v>0.99759999999999949</v>
      </c>
      <c r="AR428" s="4"/>
      <c r="AS428" s="4">
        <v>0.99999999999999911</v>
      </c>
      <c r="AT428" s="4">
        <v>0.99879999999999847</v>
      </c>
      <c r="AU428" s="4">
        <v>0.99999999999999978</v>
      </c>
      <c r="AV428" s="4">
        <v>1</v>
      </c>
      <c r="AW428" s="4"/>
      <c r="AX428" s="4">
        <v>1.0000000000000002</v>
      </c>
      <c r="AY428" s="4">
        <v>1.0014000000000003</v>
      </c>
      <c r="AZ428" s="4"/>
      <c r="BA428" s="4">
        <v>0.9992000000000002</v>
      </c>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c r="FE428" s="4"/>
      <c r="FF428" s="4"/>
      <c r="FG428" s="4"/>
      <c r="FH428" s="4"/>
      <c r="FI428" s="4"/>
      <c r="FJ428" s="4"/>
      <c r="FK428" s="4"/>
      <c r="FL428" s="4"/>
      <c r="FM428" s="4"/>
      <c r="FN428" s="4"/>
      <c r="FO428" s="4"/>
      <c r="FP428" s="4"/>
      <c r="FQ428" s="4"/>
      <c r="FR428" s="4"/>
      <c r="FS428" s="4"/>
      <c r="FT428" s="4"/>
      <c r="FU428" s="4"/>
      <c r="FV428" s="4"/>
      <c r="FW428" s="4"/>
      <c r="FX428" s="4"/>
      <c r="FY428" s="4"/>
      <c r="FZ428" s="4"/>
      <c r="GA428" s="4"/>
      <c r="GB428" s="4"/>
      <c r="GC428" s="4"/>
      <c r="GD428" s="4"/>
      <c r="GE428" s="4"/>
      <c r="GF428" s="4"/>
      <c r="GG428" s="4"/>
      <c r="GH428" s="4"/>
      <c r="GI428" s="4"/>
      <c r="GJ428" s="4"/>
    </row>
    <row r="429" spans="2:192" x14ac:dyDescent="0.3">
      <c r="B429">
        <v>421.5</v>
      </c>
      <c r="C429" s="5">
        <v>0.88780000000000081</v>
      </c>
      <c r="D429" s="4">
        <v>0.98960000000000059</v>
      </c>
      <c r="E429" s="4">
        <v>1.0002000098291843</v>
      </c>
      <c r="F429" s="4">
        <v>1</v>
      </c>
      <c r="G429" s="4">
        <v>1.0000000000000002</v>
      </c>
      <c r="H429" s="4">
        <v>0.99980000000000036</v>
      </c>
      <c r="I429" s="4">
        <v>1.0024</v>
      </c>
      <c r="O429" s="4">
        <v>0.99979999999999991</v>
      </c>
      <c r="P429" s="4">
        <v>0.99999999999999978</v>
      </c>
      <c r="Q429" s="4">
        <v>0.99419999999999942</v>
      </c>
      <c r="S429" s="4">
        <v>0.99999999999999989</v>
      </c>
      <c r="T429" s="4">
        <v>0.99999999999999922</v>
      </c>
      <c r="U429" s="14"/>
      <c r="V429" s="4">
        <v>0.99999999999999967</v>
      </c>
      <c r="W429" s="4">
        <v>0.99999999999999967</v>
      </c>
      <c r="X429" s="14"/>
      <c r="Y429" s="4">
        <v>1</v>
      </c>
      <c r="Z429" s="4">
        <v>1</v>
      </c>
      <c r="AA429" s="14"/>
      <c r="AB429" s="4">
        <v>0.99999999999999978</v>
      </c>
      <c r="AC429" s="4">
        <v>1.0000000000000002</v>
      </c>
      <c r="AD429" s="14"/>
      <c r="AE429" s="4">
        <v>1</v>
      </c>
      <c r="AF429" s="4"/>
      <c r="AG429" s="4">
        <v>0.99979999999999969</v>
      </c>
      <c r="AH429" s="4">
        <v>1</v>
      </c>
      <c r="AI429" s="4"/>
      <c r="AJ429" s="4">
        <v>0.99999999999999989</v>
      </c>
      <c r="AK429" s="4">
        <v>1</v>
      </c>
      <c r="AL429" s="4">
        <v>0.99719999999999964</v>
      </c>
      <c r="AM429" s="4"/>
      <c r="AN429" s="4">
        <v>0.9975999999999996</v>
      </c>
      <c r="AO429" s="4"/>
      <c r="AP429" s="4"/>
      <c r="AQ429" s="4">
        <v>0.99759999999999949</v>
      </c>
      <c r="AR429" s="4"/>
      <c r="AS429" s="4">
        <v>0.99999999999999911</v>
      </c>
      <c r="AT429" s="4">
        <v>0.99879999999999847</v>
      </c>
      <c r="AU429" s="4">
        <v>0.99999999999999978</v>
      </c>
      <c r="AV429" s="4">
        <v>1</v>
      </c>
      <c r="AW429" s="4"/>
      <c r="AX429" s="4">
        <v>1.0000000000000002</v>
      </c>
      <c r="AY429" s="4">
        <v>1.0014000000000003</v>
      </c>
      <c r="AZ429" s="4"/>
      <c r="BA429" s="4">
        <v>0.9992000000000002</v>
      </c>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c r="FE429" s="4"/>
      <c r="FF429" s="4"/>
      <c r="FG429" s="4"/>
      <c r="FH429" s="4"/>
      <c r="FI429" s="4"/>
      <c r="FJ429" s="4"/>
      <c r="FK429" s="4"/>
      <c r="FL429" s="4"/>
      <c r="FM429" s="4"/>
      <c r="FN429" s="4"/>
      <c r="FO429" s="4"/>
      <c r="FP429" s="4"/>
      <c r="FQ429" s="4"/>
      <c r="FR429" s="4"/>
      <c r="FS429" s="4"/>
      <c r="FT429" s="4"/>
      <c r="FU429" s="4"/>
      <c r="FV429" s="4"/>
      <c r="FW429" s="4"/>
      <c r="FX429" s="4"/>
      <c r="FY429" s="4"/>
      <c r="FZ429" s="4"/>
      <c r="GA429" s="4"/>
      <c r="GB429" s="4"/>
      <c r="GC429" s="4"/>
      <c r="GD429" s="4"/>
      <c r="GE429" s="4"/>
      <c r="GF429" s="4"/>
      <c r="GG429" s="4"/>
      <c r="GH429" s="4"/>
      <c r="GI429" s="4"/>
      <c r="GJ429" s="4"/>
    </row>
    <row r="430" spans="2:192" x14ac:dyDescent="0.3">
      <c r="B430">
        <v>422.5</v>
      </c>
      <c r="C430" s="5">
        <v>0.88860000000000083</v>
      </c>
      <c r="D430" s="4">
        <v>0.98980000000000057</v>
      </c>
      <c r="E430" s="4">
        <v>1.0002000098553558</v>
      </c>
      <c r="F430" s="4">
        <v>1</v>
      </c>
      <c r="G430" s="4">
        <v>1.0000000000000002</v>
      </c>
      <c r="H430" s="4">
        <v>0.99980000000000036</v>
      </c>
      <c r="I430" s="4">
        <v>1.0024</v>
      </c>
      <c r="O430" s="4">
        <v>0.99979999999999991</v>
      </c>
      <c r="P430" s="4">
        <v>0.99999999999999978</v>
      </c>
      <c r="Q430" s="4">
        <v>0.99419999999999942</v>
      </c>
      <c r="S430" s="4">
        <v>0.99999999999999989</v>
      </c>
      <c r="T430" s="4">
        <v>0.99999999999999922</v>
      </c>
      <c r="U430" s="14"/>
      <c r="V430" s="4">
        <v>0.99999999999999967</v>
      </c>
      <c r="W430" s="4">
        <v>0.99999999999999967</v>
      </c>
      <c r="X430" s="14"/>
      <c r="Y430" s="4">
        <v>1</v>
      </c>
      <c r="Z430" s="4">
        <v>1</v>
      </c>
      <c r="AA430" s="14"/>
      <c r="AB430" s="4">
        <v>0.99999999999999978</v>
      </c>
      <c r="AC430" s="4">
        <v>1.0000000000000002</v>
      </c>
      <c r="AD430" s="14"/>
      <c r="AE430" s="4">
        <v>1</v>
      </c>
      <c r="AF430" s="4"/>
      <c r="AG430" s="4">
        <v>0.99979999999999969</v>
      </c>
      <c r="AH430" s="4">
        <v>1</v>
      </c>
      <c r="AI430" s="4"/>
      <c r="AJ430" s="4">
        <v>0.99999999999999989</v>
      </c>
      <c r="AK430" s="4">
        <v>1</v>
      </c>
      <c r="AL430" s="4">
        <v>0.99719999999999964</v>
      </c>
      <c r="AM430" s="4"/>
      <c r="AN430" s="4">
        <v>0.9975999999999996</v>
      </c>
      <c r="AO430" s="4"/>
      <c r="AP430" s="4"/>
      <c r="AQ430" s="4">
        <v>0.99759999999999949</v>
      </c>
      <c r="AR430" s="4"/>
      <c r="AS430" s="4">
        <v>0.99999999999999911</v>
      </c>
      <c r="AT430" s="4">
        <v>0.99879999999999847</v>
      </c>
      <c r="AU430" s="4">
        <v>0.99999999999999978</v>
      </c>
      <c r="AV430" s="4">
        <v>1</v>
      </c>
      <c r="AW430" s="4"/>
      <c r="AX430" s="4">
        <v>1.0000000000000002</v>
      </c>
      <c r="AY430" s="4">
        <v>1.0014000000000003</v>
      </c>
      <c r="AZ430" s="4"/>
      <c r="BA430" s="4">
        <v>0.9992000000000002</v>
      </c>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c r="DM430" s="4"/>
      <c r="DN430" s="4"/>
      <c r="DO430" s="4"/>
      <c r="DP430" s="4"/>
      <c r="DQ430" s="4"/>
      <c r="DR430" s="4"/>
      <c r="DS430" s="4"/>
      <c r="DT430" s="4"/>
      <c r="DU430" s="4"/>
      <c r="DV430" s="4"/>
      <c r="DW430" s="4"/>
      <c r="DX430" s="4"/>
      <c r="DY430" s="4"/>
      <c r="DZ430" s="4"/>
      <c r="EA430" s="4"/>
      <c r="EB430" s="4"/>
      <c r="EC430" s="4"/>
      <c r="ED430" s="4"/>
      <c r="EE430" s="4"/>
      <c r="EF430" s="4"/>
      <c r="EG430" s="4"/>
      <c r="EH430" s="4"/>
      <c r="EI430" s="4"/>
      <c r="EJ430" s="4"/>
      <c r="EK430" s="4"/>
      <c r="EL430" s="4"/>
      <c r="EM430" s="4"/>
      <c r="EN430" s="4"/>
      <c r="EO430" s="4"/>
      <c r="EP430" s="4"/>
      <c r="EQ430" s="4"/>
      <c r="ER430" s="4"/>
      <c r="ES430" s="4"/>
      <c r="ET430" s="4"/>
      <c r="EU430" s="4"/>
      <c r="EV430" s="4"/>
      <c r="EW430" s="4"/>
      <c r="EX430" s="4"/>
      <c r="EY430" s="4"/>
      <c r="EZ430" s="4"/>
      <c r="FA430" s="4"/>
      <c r="FB430" s="4"/>
      <c r="FC430" s="4"/>
      <c r="FD430" s="4"/>
      <c r="FE430" s="4"/>
      <c r="FF430" s="4"/>
      <c r="FG430" s="4"/>
      <c r="FH430" s="4"/>
      <c r="FI430" s="4"/>
      <c r="FJ430" s="4"/>
      <c r="FK430" s="4"/>
      <c r="FL430" s="4"/>
      <c r="FM430" s="4"/>
      <c r="FN430" s="4"/>
      <c r="FO430" s="4"/>
      <c r="FP430" s="4"/>
      <c r="FQ430" s="4"/>
      <c r="FR430" s="4"/>
      <c r="FS430" s="4"/>
      <c r="FT430" s="4"/>
      <c r="FU430" s="4"/>
      <c r="FV430" s="4"/>
      <c r="FW430" s="4"/>
      <c r="FX430" s="4"/>
      <c r="FY430" s="4"/>
      <c r="FZ430" s="4"/>
      <c r="GA430" s="4"/>
      <c r="GB430" s="4"/>
      <c r="GC430" s="4"/>
      <c r="GD430" s="4"/>
      <c r="GE430" s="4"/>
      <c r="GF430" s="4"/>
      <c r="GG430" s="4"/>
      <c r="GH430" s="4"/>
      <c r="GI430" s="4"/>
      <c r="GJ430" s="4"/>
    </row>
    <row r="431" spans="2:192" x14ac:dyDescent="0.3">
      <c r="B431">
        <v>423.5</v>
      </c>
      <c r="C431" s="5">
        <v>0.88900000000000079</v>
      </c>
      <c r="D431" s="4">
        <v>0.99020000000000052</v>
      </c>
      <c r="E431" s="4">
        <v>1.0002000098815274</v>
      </c>
      <c r="F431" s="4">
        <v>1</v>
      </c>
      <c r="G431" s="4">
        <v>1.0000000000000002</v>
      </c>
      <c r="H431" s="4">
        <v>0.99980000000000036</v>
      </c>
      <c r="I431" s="4">
        <v>1.0024</v>
      </c>
      <c r="O431" s="4">
        <v>0.99979999999999991</v>
      </c>
      <c r="P431" s="4">
        <v>0.99999999999999978</v>
      </c>
      <c r="Q431" s="4">
        <v>0.99419999999999942</v>
      </c>
      <c r="S431" s="4">
        <v>0.99999999999999989</v>
      </c>
      <c r="T431" s="4">
        <v>0.99999999999999922</v>
      </c>
      <c r="U431" s="14"/>
      <c r="V431" s="4">
        <v>0.99999999999999967</v>
      </c>
      <c r="W431" s="4">
        <v>0.99999999999999967</v>
      </c>
      <c r="X431" s="14"/>
      <c r="Y431" s="4">
        <v>1</v>
      </c>
      <c r="Z431" s="4">
        <v>1</v>
      </c>
      <c r="AA431" s="14"/>
      <c r="AB431" s="4">
        <v>0.99999999999999978</v>
      </c>
      <c r="AC431" s="4">
        <v>1.0000000000000002</v>
      </c>
      <c r="AD431" s="14"/>
      <c r="AE431" s="4">
        <v>1</v>
      </c>
      <c r="AF431" s="4"/>
      <c r="AG431" s="4">
        <v>0.99979999999999969</v>
      </c>
      <c r="AH431" s="4">
        <v>1</v>
      </c>
      <c r="AI431" s="4"/>
      <c r="AJ431" s="4">
        <v>0.99999999999999989</v>
      </c>
      <c r="AK431" s="4">
        <v>1</v>
      </c>
      <c r="AL431" s="4">
        <v>0.99719999999999964</v>
      </c>
      <c r="AM431" s="4"/>
      <c r="AN431" s="4">
        <v>0.9975999999999996</v>
      </c>
      <c r="AO431" s="4"/>
      <c r="AP431" s="4"/>
      <c r="AQ431" s="4">
        <v>0.99759999999999949</v>
      </c>
      <c r="AR431" s="4"/>
      <c r="AS431" s="4">
        <v>0.99999999999999911</v>
      </c>
      <c r="AT431" s="4">
        <v>0.99899999999999844</v>
      </c>
      <c r="AU431" s="4">
        <v>0.99999999999999978</v>
      </c>
      <c r="AV431" s="4">
        <v>1</v>
      </c>
      <c r="AW431" s="4"/>
      <c r="AX431" s="4">
        <v>1.0000000000000002</v>
      </c>
      <c r="AY431" s="4">
        <v>1.0014000000000003</v>
      </c>
      <c r="AZ431" s="4"/>
      <c r="BA431" s="4">
        <v>0.9992000000000002</v>
      </c>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c r="DM431" s="4"/>
      <c r="DN431" s="4"/>
      <c r="DO431" s="4"/>
      <c r="DP431" s="4"/>
      <c r="DQ431" s="4"/>
      <c r="DR431" s="4"/>
      <c r="DS431" s="4"/>
      <c r="DT431" s="4"/>
      <c r="DU431" s="4"/>
      <c r="DV431" s="4"/>
      <c r="DW431" s="4"/>
      <c r="DX431" s="4"/>
      <c r="DY431" s="4"/>
      <c r="DZ431" s="4"/>
      <c r="EA431" s="4"/>
      <c r="EB431" s="4"/>
      <c r="EC431" s="4"/>
      <c r="ED431" s="4"/>
      <c r="EE431" s="4"/>
      <c r="EF431" s="4"/>
      <c r="EG431" s="4"/>
      <c r="EH431" s="4"/>
      <c r="EI431" s="4"/>
      <c r="EJ431" s="4"/>
      <c r="EK431" s="4"/>
      <c r="EL431" s="4"/>
      <c r="EM431" s="4"/>
      <c r="EN431" s="4"/>
      <c r="EO431" s="4"/>
      <c r="EP431" s="4"/>
      <c r="EQ431" s="4"/>
      <c r="ER431" s="4"/>
      <c r="ES431" s="4"/>
      <c r="ET431" s="4"/>
      <c r="EU431" s="4"/>
      <c r="EV431" s="4"/>
      <c r="EW431" s="4"/>
      <c r="EX431" s="4"/>
      <c r="EY431" s="4"/>
      <c r="EZ431" s="4"/>
      <c r="FA431" s="4"/>
      <c r="FB431" s="4"/>
      <c r="FC431" s="4"/>
      <c r="FD431" s="4"/>
      <c r="FE431" s="4"/>
      <c r="FF431" s="4"/>
      <c r="FG431" s="4"/>
      <c r="FH431" s="4"/>
      <c r="FI431" s="4"/>
      <c r="FJ431" s="4"/>
      <c r="FK431" s="4"/>
      <c r="FL431" s="4"/>
      <c r="FM431" s="4"/>
      <c r="FN431" s="4"/>
      <c r="FO431" s="4"/>
      <c r="FP431" s="4"/>
      <c r="FQ431" s="4"/>
      <c r="FR431" s="4"/>
      <c r="FS431" s="4"/>
      <c r="FT431" s="4"/>
      <c r="FU431" s="4"/>
      <c r="FV431" s="4"/>
      <c r="FW431" s="4"/>
      <c r="FX431" s="4"/>
      <c r="FY431" s="4"/>
      <c r="FZ431" s="4"/>
      <c r="GA431" s="4"/>
      <c r="GB431" s="4"/>
      <c r="GC431" s="4"/>
      <c r="GD431" s="4"/>
      <c r="GE431" s="4"/>
      <c r="GF431" s="4"/>
      <c r="GG431" s="4"/>
      <c r="GH431" s="4"/>
      <c r="GI431" s="4"/>
      <c r="GJ431" s="4"/>
    </row>
    <row r="432" spans="2:192" x14ac:dyDescent="0.3">
      <c r="B432">
        <v>424.5</v>
      </c>
      <c r="C432" s="5">
        <v>0.89080000000000081</v>
      </c>
      <c r="D432" s="4">
        <v>0.9904000000000005</v>
      </c>
      <c r="E432" s="4">
        <v>1.0002000099076989</v>
      </c>
      <c r="F432" s="4">
        <v>1</v>
      </c>
      <c r="G432" s="4">
        <v>1.0000000000000002</v>
      </c>
      <c r="H432" s="4">
        <v>0.99980000000000036</v>
      </c>
      <c r="I432" s="4">
        <v>1.0024</v>
      </c>
      <c r="O432" s="4">
        <v>0.99979999999999991</v>
      </c>
      <c r="P432" s="4">
        <v>0.99999999999999978</v>
      </c>
      <c r="U432" s="14"/>
      <c r="V432" s="4"/>
      <c r="W432" s="4"/>
      <c r="X432" s="14"/>
      <c r="Y432" s="4"/>
      <c r="Z432" s="4"/>
      <c r="AA432" s="14"/>
      <c r="AB432" s="4"/>
      <c r="AC432" s="4"/>
      <c r="AD432" s="14"/>
      <c r="AE432" s="4">
        <v>1</v>
      </c>
      <c r="AF432" s="4"/>
      <c r="AG432" s="4">
        <v>0.99979999999999969</v>
      </c>
      <c r="AH432" s="4">
        <v>1</v>
      </c>
      <c r="AI432" s="4"/>
      <c r="AJ432" s="4">
        <v>0.99999999999999989</v>
      </c>
      <c r="AK432" s="4">
        <v>1</v>
      </c>
      <c r="AL432" s="4">
        <v>0.99719999999999964</v>
      </c>
      <c r="AM432" s="4"/>
      <c r="AN432" s="4">
        <v>0.9975999999999996</v>
      </c>
      <c r="AO432" s="4"/>
      <c r="AP432" s="4"/>
      <c r="AQ432" s="4">
        <v>0.99759999999999949</v>
      </c>
      <c r="AR432" s="4"/>
      <c r="AS432" s="4">
        <v>0.99999999999999911</v>
      </c>
      <c r="AT432" s="4">
        <v>0.99899999999999844</v>
      </c>
      <c r="AU432" s="4">
        <v>0.99999999999999978</v>
      </c>
      <c r="AV432" s="4">
        <v>1</v>
      </c>
      <c r="AW432" s="4"/>
      <c r="AX432" s="4">
        <v>1.0000000000000002</v>
      </c>
      <c r="AY432" s="4">
        <v>1.0014000000000003</v>
      </c>
      <c r="AZ432" s="4"/>
      <c r="BA432" s="4">
        <v>0.9992000000000002</v>
      </c>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c r="DM432" s="4"/>
      <c r="DN432" s="4"/>
      <c r="DO432" s="4"/>
      <c r="DP432" s="4"/>
      <c r="DQ432" s="4"/>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4"/>
      <c r="EZ432" s="4"/>
      <c r="FA432" s="4"/>
      <c r="FB432" s="4"/>
      <c r="FC432" s="4"/>
      <c r="FD432" s="4"/>
      <c r="FE432" s="4"/>
      <c r="FF432" s="4"/>
      <c r="FG432" s="4"/>
      <c r="FH432" s="4"/>
      <c r="FI432" s="4"/>
      <c r="FJ432" s="4"/>
      <c r="FK432" s="4"/>
      <c r="FL432" s="4"/>
      <c r="FM432" s="4"/>
      <c r="FN432" s="4"/>
      <c r="FO432" s="4"/>
      <c r="FP432" s="4"/>
      <c r="FQ432" s="4"/>
      <c r="FR432" s="4"/>
      <c r="FS432" s="4"/>
      <c r="FT432" s="4"/>
      <c r="FU432" s="4"/>
      <c r="FV432" s="4"/>
      <c r="FW432" s="4"/>
      <c r="FX432" s="4"/>
      <c r="FY432" s="4"/>
      <c r="FZ432" s="4"/>
      <c r="GA432" s="4"/>
      <c r="GB432" s="4"/>
      <c r="GC432" s="4"/>
      <c r="GD432" s="4"/>
      <c r="GE432" s="4"/>
      <c r="GF432" s="4"/>
      <c r="GG432" s="4"/>
      <c r="GH432" s="4"/>
      <c r="GI432" s="4"/>
      <c r="GJ432" s="4"/>
    </row>
    <row r="433" spans="6:192" x14ac:dyDescent="0.3">
      <c r="F433" s="4">
        <v>0.9860000000000001</v>
      </c>
      <c r="P433" s="4">
        <v>0.99999999999999978</v>
      </c>
      <c r="U433" s="14"/>
      <c r="V433" s="4"/>
      <c r="W433" s="4"/>
      <c r="X433" s="14"/>
      <c r="Y433" s="4"/>
      <c r="Z433" s="4"/>
      <c r="AA433" s="14"/>
      <c r="AB433" s="4"/>
      <c r="AC433" s="4"/>
      <c r="AD433" s="14"/>
      <c r="AE433" s="4"/>
      <c r="AF433" s="4"/>
      <c r="AG433" s="4">
        <v>0.99979999999999969</v>
      </c>
      <c r="AH433" s="4"/>
      <c r="AI433" s="4"/>
      <c r="AJ433" s="4"/>
      <c r="AK433" s="4"/>
      <c r="AL433" s="4"/>
      <c r="AM433" s="4"/>
      <c r="AN433" s="4"/>
      <c r="AO433" s="4"/>
      <c r="AP433" s="4"/>
      <c r="AQ433" s="4"/>
      <c r="AR433" s="4"/>
      <c r="AS433" s="4"/>
      <c r="AT433" s="4"/>
      <c r="AU433" s="4"/>
      <c r="AV433" s="4"/>
      <c r="AW433" s="4"/>
      <c r="AX433" s="4"/>
      <c r="AY433" s="4">
        <v>0</v>
      </c>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4"/>
      <c r="DD433" s="4"/>
      <c r="DE433" s="4"/>
      <c r="DF433" s="4"/>
      <c r="DG433" s="4"/>
      <c r="DH433" s="4"/>
      <c r="DI433" s="4"/>
      <c r="DJ433" s="4"/>
      <c r="DK433" s="4"/>
      <c r="DL433" s="4"/>
      <c r="DM433" s="4"/>
      <c r="DN433" s="4"/>
      <c r="DO433" s="4"/>
      <c r="DP433" s="4"/>
      <c r="DQ433" s="4"/>
      <c r="DR433" s="4"/>
      <c r="DS433" s="4"/>
      <c r="DT433" s="4"/>
      <c r="DU433" s="4"/>
      <c r="DV433" s="4"/>
      <c r="DW433" s="4"/>
      <c r="DX433" s="4"/>
      <c r="DY433" s="4"/>
      <c r="DZ433" s="4"/>
      <c r="EA433" s="4"/>
      <c r="EB433" s="4"/>
      <c r="EC433" s="4"/>
      <c r="ED433" s="4"/>
      <c r="EE433" s="4"/>
      <c r="EF433" s="4"/>
      <c r="EG433" s="4"/>
      <c r="EH433" s="4"/>
      <c r="EI433" s="4"/>
      <c r="EJ433" s="4"/>
      <c r="EK433" s="4"/>
      <c r="EL433" s="4"/>
      <c r="EM433" s="4"/>
      <c r="EN433" s="4"/>
      <c r="EO433" s="4"/>
      <c r="EP433" s="4"/>
      <c r="EQ433" s="4"/>
      <c r="ER433" s="4"/>
      <c r="ES433" s="4"/>
      <c r="ET433" s="4"/>
      <c r="EU433" s="4"/>
      <c r="EV433" s="4"/>
      <c r="EW433" s="4"/>
      <c r="EX433" s="4"/>
      <c r="EY433" s="4"/>
      <c r="EZ433" s="4"/>
      <c r="FA433" s="4"/>
      <c r="FB433" s="4"/>
      <c r="FC433" s="4"/>
      <c r="FD433" s="4"/>
      <c r="FE433" s="4"/>
      <c r="FF433" s="4"/>
      <c r="FG433" s="4"/>
      <c r="FH433" s="4"/>
      <c r="FI433" s="4"/>
      <c r="FJ433" s="4"/>
      <c r="FK433" s="4"/>
      <c r="FL433" s="4"/>
      <c r="FM433" s="4"/>
      <c r="FN433" s="4"/>
      <c r="FO433" s="4"/>
      <c r="FP433" s="4"/>
      <c r="FQ433" s="4"/>
      <c r="FR433" s="4"/>
      <c r="FS433" s="4"/>
      <c r="FT433" s="4"/>
      <c r="FU433" s="4"/>
      <c r="FV433" s="4"/>
      <c r="FW433" s="4"/>
      <c r="FX433" s="4"/>
      <c r="FY433" s="4"/>
      <c r="FZ433" s="4"/>
      <c r="GA433" s="4"/>
      <c r="GB433" s="4"/>
      <c r="GC433" s="4"/>
      <c r="GD433" s="4"/>
      <c r="GE433" s="4"/>
      <c r="GF433" s="4"/>
      <c r="GG433" s="4"/>
      <c r="GH433" s="4"/>
      <c r="GI433" s="4"/>
      <c r="GJ433" s="4"/>
    </row>
    <row r="434" spans="6:192" x14ac:dyDescent="0.3">
      <c r="U434" s="14"/>
      <c r="V434" s="4"/>
      <c r="W434" s="4"/>
      <c r="X434" s="14"/>
      <c r="Y434" s="4"/>
      <c r="Z434" s="4"/>
      <c r="AA434" s="14"/>
      <c r="AB434" s="4"/>
      <c r="AC434" s="4"/>
      <c r="AD434" s="14"/>
      <c r="AE434" s="4"/>
      <c r="AF434" s="4"/>
      <c r="AG434" s="4">
        <v>0.99979999999999969</v>
      </c>
      <c r="AH434" s="4"/>
      <c r="AI434" s="4"/>
      <c r="AJ434" s="4"/>
      <c r="AK434" s="4"/>
      <c r="AL434" s="4"/>
      <c r="AM434" s="4"/>
      <c r="AN434" s="4"/>
      <c r="AO434" s="4"/>
      <c r="AP434" s="4"/>
      <c r="AQ434" s="4"/>
      <c r="AR434" s="4"/>
      <c r="AS434" s="4"/>
      <c r="AT434" s="4"/>
      <c r="AU434" s="4"/>
      <c r="AV434" s="4"/>
      <c r="AW434" s="4"/>
      <c r="AX434" s="4"/>
      <c r="AY434" s="4">
        <v>0</v>
      </c>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4"/>
      <c r="DD434" s="4"/>
      <c r="DE434" s="4"/>
      <c r="DF434" s="4"/>
      <c r="DG434" s="4"/>
      <c r="DH434" s="4"/>
      <c r="DI434" s="4"/>
      <c r="DJ434" s="4"/>
      <c r="DK434" s="4"/>
      <c r="DL434" s="4"/>
      <c r="DM434" s="4"/>
      <c r="DN434" s="4"/>
      <c r="DO434" s="4"/>
      <c r="DP434" s="4"/>
      <c r="DQ434" s="4"/>
      <c r="DR434" s="4"/>
      <c r="DS434" s="4"/>
      <c r="DT434" s="4"/>
      <c r="DU434" s="4"/>
      <c r="DV434" s="4"/>
      <c r="DW434" s="4"/>
      <c r="DX434" s="4"/>
      <c r="DY434" s="4"/>
      <c r="DZ434" s="4"/>
      <c r="EA434" s="4"/>
      <c r="EB434" s="4"/>
      <c r="EC434" s="4"/>
      <c r="ED434" s="4"/>
      <c r="EE434" s="4"/>
      <c r="EF434" s="4"/>
      <c r="EG434" s="4"/>
      <c r="EH434" s="4"/>
      <c r="EI434" s="4"/>
      <c r="EJ434" s="4"/>
      <c r="EK434" s="4"/>
      <c r="EL434" s="4"/>
      <c r="EM434" s="4"/>
      <c r="EN434" s="4"/>
      <c r="EO434" s="4"/>
      <c r="EP434" s="4"/>
      <c r="EQ434" s="4"/>
      <c r="ER434" s="4"/>
      <c r="ES434" s="4"/>
      <c r="ET434" s="4"/>
      <c r="EU434" s="4"/>
      <c r="EV434" s="4"/>
      <c r="EW434" s="4"/>
      <c r="EX434" s="4"/>
      <c r="EY434" s="4"/>
      <c r="EZ434" s="4"/>
      <c r="FA434" s="4"/>
      <c r="FB434" s="4"/>
      <c r="FC434" s="4"/>
      <c r="FD434" s="4"/>
      <c r="FE434" s="4"/>
      <c r="FF434" s="4"/>
      <c r="FG434" s="4"/>
      <c r="FH434" s="4"/>
      <c r="FI434" s="4"/>
      <c r="FJ434" s="4"/>
      <c r="FK434" s="4"/>
      <c r="FL434" s="4"/>
      <c r="FM434" s="4"/>
      <c r="FN434" s="4"/>
      <c r="FO434" s="4"/>
      <c r="FP434" s="4"/>
      <c r="FQ434" s="4"/>
      <c r="FR434" s="4"/>
      <c r="FS434" s="4"/>
      <c r="FT434" s="4"/>
      <c r="FU434" s="4"/>
      <c r="FV434" s="4"/>
      <c r="FW434" s="4"/>
      <c r="FX434" s="4"/>
      <c r="FY434" s="4"/>
      <c r="FZ434" s="4"/>
      <c r="GA434" s="4"/>
      <c r="GB434" s="4"/>
      <c r="GC434" s="4"/>
      <c r="GD434" s="4"/>
      <c r="GE434" s="4"/>
      <c r="GF434" s="4"/>
      <c r="GG434" s="4"/>
      <c r="GH434" s="4"/>
      <c r="GI434" s="4"/>
      <c r="GJ434" s="4"/>
    </row>
    <row r="435" spans="6:192" x14ac:dyDescent="0.3">
      <c r="U435" s="14"/>
      <c r="V435" s="4"/>
      <c r="W435" s="4"/>
      <c r="X435" s="14"/>
      <c r="Y435" s="4"/>
      <c r="Z435" s="4"/>
      <c r="AA435" s="14"/>
      <c r="AB435" s="4"/>
      <c r="AC435" s="4"/>
      <c r="AD435" s="14"/>
      <c r="AE435" s="4"/>
      <c r="AF435" s="4"/>
      <c r="AG435" s="4">
        <v>0.99979999999999969</v>
      </c>
      <c r="AH435" s="4"/>
      <c r="AI435" s="4"/>
      <c r="AJ435" s="4"/>
      <c r="AK435" s="4"/>
      <c r="AL435" s="4"/>
      <c r="AM435" s="4"/>
      <c r="AN435" s="4"/>
      <c r="AO435" s="4"/>
      <c r="AP435" s="4"/>
      <c r="AQ435" s="4"/>
      <c r="AR435" s="4"/>
      <c r="AS435" s="4"/>
      <c r="AT435" s="4"/>
      <c r="AU435" s="4"/>
      <c r="AV435" s="4"/>
      <c r="AW435" s="4"/>
      <c r="AX435" s="4"/>
      <c r="AY435" s="4">
        <v>0</v>
      </c>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4"/>
      <c r="DD435" s="4"/>
      <c r="DE435" s="4"/>
      <c r="DF435" s="4"/>
      <c r="DG435" s="4"/>
      <c r="DH435" s="4"/>
      <c r="DI435" s="4"/>
      <c r="DJ435" s="4"/>
      <c r="DK435" s="4"/>
      <c r="DL435" s="4"/>
      <c r="DM435" s="4"/>
      <c r="DN435" s="4"/>
      <c r="DO435" s="4"/>
      <c r="DP435" s="4"/>
      <c r="DQ435" s="4"/>
      <c r="DR435" s="4"/>
      <c r="DS435" s="4"/>
      <c r="DT435" s="4"/>
      <c r="DU435" s="4"/>
      <c r="DV435" s="4"/>
      <c r="DW435" s="4"/>
      <c r="DX435" s="4"/>
      <c r="DY435" s="4"/>
      <c r="DZ435" s="4"/>
      <c r="EA435" s="4"/>
      <c r="EB435" s="4"/>
      <c r="EC435" s="4"/>
      <c r="ED435" s="4"/>
      <c r="EE435" s="4"/>
      <c r="EF435" s="4"/>
      <c r="EG435" s="4"/>
      <c r="EH435" s="4"/>
      <c r="EI435" s="4"/>
      <c r="EJ435" s="4"/>
      <c r="EK435" s="4"/>
      <c r="EL435" s="4"/>
      <c r="EM435" s="4"/>
      <c r="EN435" s="4"/>
      <c r="EO435" s="4"/>
      <c r="EP435" s="4"/>
      <c r="EQ435" s="4"/>
      <c r="ER435" s="4"/>
      <c r="ES435" s="4"/>
      <c r="ET435" s="4"/>
      <c r="EU435" s="4"/>
      <c r="EV435" s="4"/>
      <c r="EW435" s="4"/>
      <c r="EX435" s="4"/>
      <c r="EY435" s="4"/>
      <c r="EZ435" s="4"/>
      <c r="FA435" s="4"/>
      <c r="FB435" s="4"/>
      <c r="FC435" s="4"/>
      <c r="FD435" s="4"/>
      <c r="FE435" s="4"/>
      <c r="FF435" s="4"/>
      <c r="FG435" s="4"/>
      <c r="FH435" s="4"/>
      <c r="FI435" s="4"/>
      <c r="FJ435" s="4"/>
      <c r="FK435" s="4"/>
      <c r="FL435" s="4"/>
      <c r="FM435" s="4"/>
      <c r="FN435" s="4"/>
      <c r="FO435" s="4"/>
      <c r="FP435" s="4"/>
      <c r="FQ435" s="4"/>
      <c r="FR435" s="4"/>
      <c r="FS435" s="4"/>
      <c r="FT435" s="4"/>
      <c r="FU435" s="4"/>
      <c r="FV435" s="4"/>
      <c r="FW435" s="4"/>
      <c r="FX435" s="4"/>
      <c r="FY435" s="4"/>
      <c r="FZ435" s="4"/>
      <c r="GA435" s="4"/>
      <c r="GB435" s="4"/>
      <c r="GC435" s="4"/>
      <c r="GD435" s="4"/>
      <c r="GE435" s="4"/>
      <c r="GF435" s="4"/>
      <c r="GG435" s="4"/>
      <c r="GH435" s="4"/>
      <c r="GI435" s="4"/>
      <c r="GJ435" s="4"/>
    </row>
    <row r="436" spans="6:192" x14ac:dyDescent="0.3">
      <c r="U436" s="14"/>
      <c r="V436" s="4"/>
      <c r="W436" s="4"/>
      <c r="X436" s="14"/>
      <c r="Y436" s="4"/>
      <c r="Z436" s="4"/>
      <c r="AA436" s="14"/>
      <c r="AB436" s="4"/>
      <c r="AC436" s="4"/>
      <c r="AD436" s="14"/>
      <c r="AE436" s="4"/>
      <c r="AF436" s="4"/>
      <c r="AG436" s="4">
        <v>0.99979999999999969</v>
      </c>
      <c r="AH436" s="4"/>
      <c r="AI436" s="4"/>
      <c r="AJ436" s="4"/>
      <c r="AK436" s="4"/>
      <c r="AL436" s="4"/>
      <c r="AM436" s="4"/>
      <c r="AN436" s="4"/>
      <c r="AO436" s="4"/>
      <c r="AP436" s="4"/>
      <c r="AQ436" s="4"/>
      <c r="AR436" s="4"/>
      <c r="AS436" s="4"/>
      <c r="AT436" s="4"/>
      <c r="AU436" s="4"/>
      <c r="AV436" s="4"/>
      <c r="AW436" s="4"/>
      <c r="AX436" s="4"/>
      <c r="AY436" s="4">
        <v>0</v>
      </c>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4"/>
      <c r="DD436" s="4"/>
      <c r="DE436" s="4"/>
      <c r="DF436" s="4"/>
      <c r="DG436" s="4"/>
      <c r="DH436" s="4"/>
      <c r="DI436" s="4"/>
      <c r="DJ436" s="4"/>
      <c r="DK436" s="4"/>
      <c r="DL436" s="4"/>
      <c r="DM436" s="4"/>
      <c r="DN436" s="4"/>
      <c r="DO436" s="4"/>
      <c r="DP436" s="4"/>
      <c r="DQ436" s="4"/>
      <c r="DR436" s="4"/>
      <c r="DS436" s="4"/>
      <c r="DT436" s="4"/>
      <c r="DU436" s="4"/>
      <c r="DV436" s="4"/>
      <c r="DW436" s="4"/>
      <c r="DX436" s="4"/>
      <c r="DY436" s="4"/>
      <c r="DZ436" s="4"/>
      <c r="EA436" s="4"/>
      <c r="EB436" s="4"/>
      <c r="EC436" s="4"/>
      <c r="ED436" s="4"/>
      <c r="EE436" s="4"/>
      <c r="EF436" s="4"/>
      <c r="EG436" s="4"/>
      <c r="EH436" s="4"/>
      <c r="EI436" s="4"/>
      <c r="EJ436" s="4"/>
      <c r="EK436" s="4"/>
      <c r="EL436" s="4"/>
      <c r="EM436" s="4"/>
      <c r="EN436" s="4"/>
      <c r="EO436" s="4"/>
      <c r="EP436" s="4"/>
      <c r="EQ436" s="4"/>
      <c r="ER436" s="4"/>
      <c r="ES436" s="4"/>
      <c r="ET436" s="4"/>
      <c r="EU436" s="4"/>
      <c r="EV436" s="4"/>
      <c r="EW436" s="4"/>
      <c r="EX436" s="4"/>
      <c r="EY436" s="4"/>
      <c r="EZ436" s="4"/>
      <c r="FA436" s="4"/>
      <c r="FB436" s="4"/>
      <c r="FC436" s="4"/>
      <c r="FD436" s="4"/>
      <c r="FE436" s="4"/>
      <c r="FF436" s="4"/>
      <c r="FG436" s="4"/>
      <c r="FH436" s="4"/>
      <c r="FI436" s="4"/>
      <c r="FJ436" s="4"/>
      <c r="FK436" s="4"/>
      <c r="FL436" s="4"/>
      <c r="FM436" s="4"/>
      <c r="FN436" s="4"/>
      <c r="FO436" s="4"/>
      <c r="FP436" s="4"/>
      <c r="FQ436" s="4"/>
      <c r="FR436" s="4"/>
      <c r="FS436" s="4"/>
      <c r="FT436" s="4"/>
      <c r="FU436" s="4"/>
      <c r="FV436" s="4"/>
      <c r="FW436" s="4"/>
      <c r="FX436" s="4"/>
      <c r="FY436" s="4"/>
      <c r="FZ436" s="4"/>
      <c r="GA436" s="4"/>
      <c r="GB436" s="4"/>
      <c r="GC436" s="4"/>
      <c r="GD436" s="4"/>
      <c r="GE436" s="4"/>
      <c r="GF436" s="4"/>
      <c r="GG436" s="4"/>
      <c r="GH436" s="4"/>
      <c r="GI436" s="4"/>
      <c r="GJ436" s="4"/>
    </row>
    <row r="437" spans="6:192" x14ac:dyDescent="0.3">
      <c r="U437" s="14"/>
      <c r="V437" s="4"/>
      <c r="W437" s="4"/>
      <c r="X437" s="14"/>
      <c r="Y437" s="4"/>
      <c r="Z437" s="4"/>
      <c r="AA437" s="14"/>
      <c r="AB437" s="4"/>
      <c r="AC437" s="4"/>
      <c r="AD437" s="14"/>
      <c r="AE437" s="4"/>
      <c r="AF437" s="4"/>
      <c r="AG437" s="4"/>
      <c r="AH437" s="4"/>
      <c r="AI437" s="4"/>
      <c r="AJ437" s="4"/>
      <c r="AK437" s="4"/>
      <c r="AL437" s="4"/>
      <c r="AM437" s="4"/>
      <c r="AN437" s="4"/>
      <c r="AO437" s="4"/>
      <c r="AP437" s="4"/>
      <c r="AQ437" s="4"/>
      <c r="AR437" s="4"/>
      <c r="AS437" s="4"/>
      <c r="AT437" s="4"/>
      <c r="AU437" s="4"/>
      <c r="AV437" s="4"/>
      <c r="AW437" s="4"/>
      <c r="AX437" s="4"/>
      <c r="AY437" s="4">
        <v>0</v>
      </c>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4"/>
      <c r="DD437" s="4"/>
      <c r="DE437" s="4"/>
      <c r="DF437" s="4"/>
      <c r="DG437" s="4"/>
      <c r="DH437" s="4"/>
      <c r="DI437" s="4"/>
      <c r="DJ437" s="4"/>
      <c r="DK437" s="4"/>
      <c r="DL437" s="4"/>
      <c r="DM437" s="4"/>
      <c r="DN437" s="4"/>
      <c r="DO437" s="4"/>
      <c r="DP437" s="4"/>
      <c r="DQ437" s="4"/>
      <c r="DR437" s="4"/>
      <c r="DS437" s="4"/>
      <c r="DT437" s="4"/>
      <c r="DU437" s="4"/>
      <c r="DV437" s="4"/>
      <c r="DW437" s="4"/>
      <c r="DX437" s="4"/>
      <c r="DY437" s="4"/>
      <c r="DZ437" s="4"/>
      <c r="EA437" s="4"/>
      <c r="EB437" s="4"/>
      <c r="EC437" s="4"/>
      <c r="ED437" s="4"/>
      <c r="EE437" s="4"/>
      <c r="EF437" s="4"/>
      <c r="EG437" s="4"/>
      <c r="EH437" s="4"/>
      <c r="EI437" s="4"/>
      <c r="EJ437" s="4"/>
      <c r="EK437" s="4"/>
      <c r="EL437" s="4"/>
      <c r="EM437" s="4"/>
      <c r="EN437" s="4"/>
      <c r="EO437" s="4"/>
      <c r="EP437" s="4"/>
      <c r="EQ437" s="4"/>
      <c r="ER437" s="4"/>
      <c r="ES437" s="4"/>
      <c r="ET437" s="4"/>
      <c r="EU437" s="4"/>
      <c r="EV437" s="4"/>
      <c r="EW437" s="4"/>
      <c r="EX437" s="4"/>
      <c r="EY437" s="4"/>
      <c r="EZ437" s="4"/>
      <c r="FA437" s="4"/>
      <c r="FB437" s="4"/>
      <c r="FC437" s="4"/>
      <c r="FD437" s="4"/>
      <c r="FE437" s="4"/>
      <c r="FF437" s="4"/>
      <c r="FG437" s="4"/>
      <c r="FH437" s="4"/>
      <c r="FI437" s="4"/>
      <c r="FJ437" s="4"/>
      <c r="FK437" s="4"/>
      <c r="FL437" s="4"/>
      <c r="FM437" s="4"/>
      <c r="FN437" s="4"/>
      <c r="FO437" s="4"/>
      <c r="FP437" s="4"/>
      <c r="FQ437" s="4"/>
      <c r="FR437" s="4"/>
      <c r="FS437" s="4"/>
      <c r="FT437" s="4"/>
      <c r="FU437" s="4"/>
      <c r="FV437" s="4"/>
      <c r="FW437" s="4"/>
      <c r="FX437" s="4"/>
      <c r="FY437" s="4"/>
      <c r="FZ437" s="4"/>
      <c r="GA437" s="4"/>
      <c r="GB437" s="4"/>
      <c r="GC437" s="4"/>
      <c r="GD437" s="4"/>
      <c r="GE437" s="4"/>
      <c r="GF437" s="4"/>
      <c r="GG437" s="4"/>
      <c r="GH437" s="4"/>
      <c r="GI437" s="4"/>
      <c r="GJ437" s="4"/>
    </row>
    <row r="438" spans="6:192" x14ac:dyDescent="0.3">
      <c r="U438" s="14"/>
      <c r="V438" s="4"/>
      <c r="W438" s="4"/>
      <c r="X438" s="14"/>
      <c r="Y438" s="4"/>
      <c r="Z438" s="4"/>
      <c r="AA438" s="14"/>
      <c r="AB438" s="4"/>
      <c r="AC438" s="4"/>
      <c r="AD438" s="14"/>
      <c r="AE438" s="4"/>
      <c r="AF438" s="4"/>
      <c r="AG438" s="4"/>
      <c r="AH438" s="4"/>
      <c r="AI438" s="4"/>
      <c r="AJ438" s="4"/>
      <c r="AK438" s="4"/>
      <c r="AL438" s="4"/>
      <c r="AM438" s="4"/>
      <c r="AN438" s="4"/>
      <c r="AO438" s="4"/>
      <c r="AP438" s="4"/>
      <c r="AQ438" s="4"/>
      <c r="AR438" s="4"/>
      <c r="AS438" s="4"/>
      <c r="AT438" s="4"/>
      <c r="AU438" s="4"/>
      <c r="AV438" s="4"/>
      <c r="AW438" s="4"/>
      <c r="AX438" s="4"/>
      <c r="AY438" s="4">
        <v>0</v>
      </c>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4"/>
      <c r="DD438" s="4"/>
      <c r="DE438" s="4"/>
      <c r="DF438" s="4"/>
      <c r="DG438" s="4"/>
      <c r="DH438" s="4"/>
      <c r="DI438" s="4"/>
      <c r="DJ438" s="4"/>
      <c r="DK438" s="4"/>
      <c r="DL438" s="4"/>
      <c r="DM438" s="4"/>
      <c r="DN438" s="4"/>
      <c r="DO438" s="4"/>
      <c r="DP438" s="4"/>
      <c r="DQ438" s="4"/>
      <c r="DR438" s="4"/>
      <c r="DS438" s="4"/>
      <c r="DT438" s="4"/>
      <c r="DU438" s="4"/>
      <c r="DV438" s="4"/>
      <c r="DW438" s="4"/>
      <c r="DX438" s="4"/>
      <c r="DY438" s="4"/>
      <c r="DZ438" s="4"/>
      <c r="EA438" s="4"/>
      <c r="EB438" s="4"/>
      <c r="EC438" s="4"/>
      <c r="ED438" s="4"/>
      <c r="EE438" s="4"/>
      <c r="EF438" s="4"/>
      <c r="EG438" s="4"/>
      <c r="EH438" s="4"/>
      <c r="EI438" s="4"/>
      <c r="EJ438" s="4"/>
      <c r="EK438" s="4"/>
      <c r="EL438" s="4"/>
      <c r="EM438" s="4"/>
      <c r="EN438" s="4"/>
      <c r="EO438" s="4"/>
      <c r="EP438" s="4"/>
      <c r="EQ438" s="4"/>
      <c r="ER438" s="4"/>
      <c r="ES438" s="4"/>
      <c r="ET438" s="4"/>
      <c r="EU438" s="4"/>
      <c r="EV438" s="4"/>
      <c r="EW438" s="4"/>
      <c r="EX438" s="4"/>
      <c r="EY438" s="4"/>
      <c r="EZ438" s="4"/>
      <c r="FA438" s="4"/>
      <c r="FB438" s="4"/>
      <c r="FC438" s="4"/>
      <c r="FD438" s="4"/>
      <c r="FE438" s="4"/>
      <c r="FF438" s="4"/>
      <c r="FG438" s="4"/>
      <c r="FH438" s="4"/>
      <c r="FI438" s="4"/>
      <c r="FJ438" s="4"/>
      <c r="FK438" s="4"/>
      <c r="FL438" s="4"/>
      <c r="FM438" s="4"/>
      <c r="FN438" s="4"/>
      <c r="FO438" s="4"/>
      <c r="FP438" s="4"/>
      <c r="FQ438" s="4"/>
      <c r="FR438" s="4"/>
      <c r="FS438" s="4"/>
      <c r="FT438" s="4"/>
      <c r="FU438" s="4"/>
      <c r="FV438" s="4"/>
      <c r="FW438" s="4"/>
      <c r="FX438" s="4"/>
      <c r="FY438" s="4"/>
      <c r="FZ438" s="4"/>
      <c r="GA438" s="4"/>
      <c r="GB438" s="4"/>
      <c r="GC438" s="4"/>
      <c r="GD438" s="4"/>
      <c r="GE438" s="4"/>
      <c r="GF438" s="4"/>
      <c r="GG438" s="4"/>
      <c r="GH438" s="4"/>
      <c r="GI438" s="4"/>
      <c r="GJ438" s="4"/>
    </row>
    <row r="439" spans="6:192" x14ac:dyDescent="0.3">
      <c r="U439" s="14"/>
      <c r="V439" s="4"/>
      <c r="W439" s="4"/>
      <c r="X439" s="14"/>
      <c r="Y439" s="4"/>
      <c r="Z439" s="4"/>
      <c r="AA439" s="14"/>
      <c r="AB439" s="4"/>
      <c r="AC439" s="4"/>
      <c r="AD439" s="14"/>
      <c r="AE439" s="4"/>
      <c r="AF439" s="4"/>
      <c r="AG439" s="4"/>
      <c r="AH439" s="4"/>
      <c r="AI439" s="4"/>
      <c r="AJ439" s="4"/>
      <c r="AK439" s="4"/>
      <c r="AL439" s="4"/>
      <c r="AM439" s="4"/>
      <c r="AN439" s="4"/>
      <c r="AO439" s="4"/>
      <c r="AP439" s="4"/>
      <c r="AQ439" s="4"/>
      <c r="AR439" s="4"/>
      <c r="AS439" s="4"/>
      <c r="AT439" s="4"/>
      <c r="AU439" s="4"/>
      <c r="AV439" s="4"/>
      <c r="AW439" s="4"/>
      <c r="AX439" s="4"/>
      <c r="AY439" s="4">
        <v>0</v>
      </c>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4"/>
      <c r="DD439" s="4"/>
      <c r="DE439" s="4"/>
      <c r="DF439" s="4"/>
      <c r="DG439" s="4"/>
      <c r="DH439" s="4"/>
      <c r="DI439" s="4"/>
      <c r="DJ439" s="4"/>
      <c r="DK439" s="4"/>
      <c r="DL439" s="4"/>
      <c r="DM439" s="4"/>
      <c r="DN439" s="4"/>
      <c r="DO439" s="4"/>
      <c r="DP439" s="4"/>
      <c r="DQ439" s="4"/>
      <c r="DR439" s="4"/>
      <c r="DS439" s="4"/>
      <c r="DT439" s="4"/>
      <c r="DU439" s="4"/>
      <c r="DV439" s="4"/>
      <c r="DW439" s="4"/>
      <c r="DX439" s="4"/>
      <c r="DY439" s="4"/>
      <c r="DZ439" s="4"/>
      <c r="EA439" s="4"/>
      <c r="EB439" s="4"/>
      <c r="EC439" s="4"/>
      <c r="ED439" s="4"/>
      <c r="EE439" s="4"/>
      <c r="EF439" s="4"/>
      <c r="EG439" s="4"/>
      <c r="EH439" s="4"/>
      <c r="EI439" s="4"/>
      <c r="EJ439" s="4"/>
      <c r="EK439" s="4"/>
      <c r="EL439" s="4"/>
      <c r="EM439" s="4"/>
      <c r="EN439" s="4"/>
      <c r="EO439" s="4"/>
      <c r="EP439" s="4"/>
      <c r="EQ439" s="4"/>
      <c r="ER439" s="4"/>
      <c r="ES439" s="4"/>
      <c r="ET439" s="4"/>
      <c r="EU439" s="4"/>
      <c r="EV439" s="4"/>
      <c r="EW439" s="4"/>
      <c r="EX439" s="4"/>
      <c r="EY439" s="4"/>
      <c r="EZ439" s="4"/>
      <c r="FA439" s="4"/>
      <c r="FB439" s="4"/>
      <c r="FC439" s="4"/>
      <c r="FD439" s="4"/>
      <c r="FE439" s="4"/>
      <c r="FF439" s="4"/>
      <c r="FG439" s="4"/>
      <c r="FH439" s="4"/>
      <c r="FI439" s="4"/>
      <c r="FJ439" s="4"/>
      <c r="FK439" s="4"/>
      <c r="FL439" s="4"/>
      <c r="FM439" s="4"/>
      <c r="FN439" s="4"/>
      <c r="FO439" s="4"/>
      <c r="FP439" s="4"/>
      <c r="FQ439" s="4"/>
      <c r="FR439" s="4"/>
      <c r="FS439" s="4"/>
      <c r="FT439" s="4"/>
      <c r="FU439" s="4"/>
      <c r="FV439" s="4"/>
      <c r="FW439" s="4"/>
      <c r="FX439" s="4"/>
      <c r="FY439" s="4"/>
      <c r="FZ439" s="4"/>
      <c r="GA439" s="4"/>
      <c r="GB439" s="4"/>
      <c r="GC439" s="4"/>
      <c r="GD439" s="4"/>
      <c r="GE439" s="4"/>
      <c r="GF439" s="4"/>
      <c r="GG439" s="4"/>
      <c r="GH439" s="4"/>
      <c r="GI439" s="4"/>
      <c r="GJ439" s="4"/>
    </row>
    <row r="440" spans="6:192" x14ac:dyDescent="0.3">
      <c r="U440" s="14"/>
      <c r="V440" s="4"/>
      <c r="W440" s="4"/>
      <c r="X440" s="14"/>
      <c r="Y440" s="4"/>
      <c r="Z440" s="4"/>
      <c r="AA440" s="14"/>
      <c r="AB440" s="4"/>
      <c r="AC440" s="4"/>
      <c r="AD440" s="14"/>
      <c r="AE440" s="4"/>
      <c r="AF440" s="4"/>
      <c r="AG440" s="4"/>
      <c r="AH440" s="4"/>
      <c r="AI440" s="4"/>
      <c r="AJ440" s="4"/>
      <c r="AK440" s="4"/>
      <c r="AL440" s="4"/>
      <c r="AM440" s="4"/>
      <c r="AN440" s="4"/>
      <c r="AO440" s="4"/>
      <c r="AP440" s="4"/>
      <c r="AQ440" s="4"/>
      <c r="AR440" s="4"/>
      <c r="AS440" s="4"/>
      <c r="AT440" s="4"/>
      <c r="AU440" s="4"/>
      <c r="AV440" s="4"/>
      <c r="AW440" s="4"/>
      <c r="AX440" s="4"/>
      <c r="AY440" s="4">
        <v>0</v>
      </c>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4"/>
      <c r="DD440" s="4"/>
      <c r="DE440" s="4"/>
      <c r="DF440" s="4"/>
      <c r="DG440" s="4"/>
      <c r="DH440" s="4"/>
      <c r="DI440" s="4"/>
      <c r="DJ440" s="4"/>
      <c r="DK440" s="4"/>
      <c r="DL440" s="4"/>
      <c r="DM440" s="4"/>
      <c r="DN440" s="4"/>
      <c r="DO440" s="4"/>
      <c r="DP440" s="4"/>
      <c r="DQ440" s="4"/>
      <c r="DR440" s="4"/>
      <c r="DS440" s="4"/>
      <c r="DT440" s="4"/>
      <c r="DU440" s="4"/>
      <c r="DV440" s="4"/>
      <c r="DW440" s="4"/>
      <c r="DX440" s="4"/>
      <c r="DY440" s="4"/>
      <c r="DZ440" s="4"/>
      <c r="EA440" s="4"/>
      <c r="EB440" s="4"/>
      <c r="EC440" s="4"/>
      <c r="ED440" s="4"/>
      <c r="EE440" s="4"/>
      <c r="EF440" s="4"/>
      <c r="EG440" s="4"/>
      <c r="EH440" s="4"/>
      <c r="EI440" s="4"/>
      <c r="EJ440" s="4"/>
      <c r="EK440" s="4"/>
      <c r="EL440" s="4"/>
      <c r="EM440" s="4"/>
      <c r="EN440" s="4"/>
      <c r="EO440" s="4"/>
      <c r="EP440" s="4"/>
      <c r="EQ440" s="4"/>
      <c r="ER440" s="4"/>
      <c r="ES440" s="4"/>
      <c r="ET440" s="4"/>
      <c r="EU440" s="4"/>
      <c r="EV440" s="4"/>
      <c r="EW440" s="4"/>
      <c r="EX440" s="4"/>
      <c r="EY440" s="4"/>
      <c r="EZ440" s="4"/>
      <c r="FA440" s="4"/>
      <c r="FB440" s="4"/>
      <c r="FC440" s="4"/>
      <c r="FD440" s="4"/>
      <c r="FE440" s="4"/>
      <c r="FF440" s="4"/>
      <c r="FG440" s="4"/>
      <c r="FH440" s="4"/>
      <c r="FI440" s="4"/>
      <c r="FJ440" s="4"/>
      <c r="FK440" s="4"/>
      <c r="FL440" s="4"/>
      <c r="FM440" s="4"/>
      <c r="FN440" s="4"/>
      <c r="FO440" s="4"/>
      <c r="FP440" s="4"/>
      <c r="FQ440" s="4"/>
      <c r="FR440" s="4"/>
      <c r="FS440" s="4"/>
      <c r="FT440" s="4"/>
      <c r="FU440" s="4"/>
      <c r="FV440" s="4"/>
      <c r="FW440" s="4"/>
      <c r="FX440" s="4"/>
      <c r="FY440" s="4"/>
      <c r="FZ440" s="4"/>
      <c r="GA440" s="4"/>
      <c r="GB440" s="4"/>
      <c r="GC440" s="4"/>
      <c r="GD440" s="4"/>
      <c r="GE440" s="4"/>
      <c r="GF440" s="4"/>
      <c r="GG440" s="4"/>
      <c r="GH440" s="4"/>
      <c r="GI440" s="4"/>
      <c r="GJ440" s="4"/>
    </row>
    <row r="441" spans="6:192" x14ac:dyDescent="0.3">
      <c r="U441" s="14"/>
      <c r="V441" s="4"/>
      <c r="W441" s="4"/>
      <c r="X441" s="14"/>
      <c r="Y441" s="4"/>
      <c r="Z441" s="4"/>
      <c r="AA441" s="14"/>
      <c r="AB441" s="4"/>
      <c r="AC441" s="4"/>
      <c r="AD441" s="14"/>
      <c r="AE441" s="4"/>
      <c r="AF441" s="4"/>
      <c r="AG441" s="4"/>
      <c r="AH441" s="4"/>
      <c r="AI441" s="4"/>
      <c r="AJ441" s="4"/>
      <c r="AK441" s="4"/>
      <c r="AL441" s="4"/>
      <c r="AM441" s="4"/>
      <c r="AN441" s="4"/>
      <c r="AO441" s="4"/>
      <c r="AP441" s="4"/>
      <c r="AQ441" s="4"/>
      <c r="AR441" s="4"/>
      <c r="AS441" s="4"/>
      <c r="AT441" s="4"/>
      <c r="AU441" s="4"/>
      <c r="AV441" s="4"/>
      <c r="AW441" s="4"/>
      <c r="AX441" s="4"/>
      <c r="AY441" s="4">
        <v>0</v>
      </c>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4"/>
      <c r="DD441" s="4"/>
      <c r="DE441" s="4"/>
      <c r="DF441" s="4"/>
      <c r="DG441" s="4"/>
      <c r="DH441" s="4"/>
      <c r="DI441" s="4"/>
      <c r="DJ441" s="4"/>
      <c r="DK441" s="4"/>
      <c r="DL441" s="4"/>
      <c r="DM441" s="4"/>
      <c r="DN441" s="4"/>
      <c r="DO441" s="4"/>
      <c r="DP441" s="4"/>
      <c r="DQ441" s="4"/>
      <c r="DR441" s="4"/>
      <c r="DS441" s="4"/>
      <c r="DT441" s="4"/>
      <c r="DU441" s="4"/>
      <c r="DV441" s="4"/>
      <c r="DW441" s="4"/>
      <c r="DX441" s="4"/>
      <c r="DY441" s="4"/>
      <c r="DZ441" s="4"/>
      <c r="EA441" s="4"/>
      <c r="EB441" s="4"/>
      <c r="EC441" s="4"/>
      <c r="ED441" s="4"/>
      <c r="EE441" s="4"/>
      <c r="EF441" s="4"/>
      <c r="EG441" s="4"/>
      <c r="EH441" s="4"/>
      <c r="EI441" s="4"/>
      <c r="EJ441" s="4"/>
      <c r="EK441" s="4"/>
      <c r="EL441" s="4"/>
      <c r="EM441" s="4"/>
      <c r="EN441" s="4"/>
      <c r="EO441" s="4"/>
      <c r="EP441" s="4"/>
      <c r="EQ441" s="4"/>
      <c r="ER441" s="4"/>
      <c r="ES441" s="4"/>
      <c r="ET441" s="4"/>
      <c r="EU441" s="4"/>
      <c r="EV441" s="4"/>
      <c r="EW441" s="4"/>
      <c r="EX441" s="4"/>
      <c r="EY441" s="4"/>
      <c r="EZ441" s="4"/>
      <c r="FA441" s="4"/>
      <c r="FB441" s="4"/>
      <c r="FC441" s="4"/>
      <c r="FD441" s="4"/>
      <c r="FE441" s="4"/>
      <c r="FF441" s="4"/>
      <c r="FG441" s="4"/>
      <c r="FH441" s="4"/>
      <c r="FI441" s="4"/>
      <c r="FJ441" s="4"/>
      <c r="FK441" s="4"/>
      <c r="FL441" s="4"/>
      <c r="FM441" s="4"/>
      <c r="FN441" s="4"/>
      <c r="FO441" s="4"/>
      <c r="FP441" s="4"/>
      <c r="FQ441" s="4"/>
      <c r="FR441" s="4"/>
      <c r="FS441" s="4"/>
      <c r="FT441" s="4"/>
      <c r="FU441" s="4"/>
      <c r="FV441" s="4"/>
      <c r="FW441" s="4"/>
      <c r="FX441" s="4"/>
      <c r="FY441" s="4"/>
      <c r="FZ441" s="4"/>
      <c r="GA441" s="4"/>
      <c r="GB441" s="4"/>
      <c r="GC441" s="4"/>
      <c r="GD441" s="4"/>
      <c r="GE441" s="4"/>
      <c r="GF441" s="4"/>
      <c r="GG441" s="4"/>
      <c r="GH441" s="4"/>
      <c r="GI441" s="4"/>
      <c r="GJ441" s="4"/>
    </row>
    <row r="442" spans="6:192" x14ac:dyDescent="0.3">
      <c r="U442" s="14"/>
      <c r="V442" s="4"/>
      <c r="W442" s="4"/>
      <c r="X442" s="14"/>
      <c r="Y442" s="4"/>
      <c r="Z442" s="4"/>
      <c r="AA442" s="14"/>
      <c r="AB442" s="4"/>
      <c r="AC442" s="4"/>
      <c r="AD442" s="14"/>
      <c r="AE442" s="4"/>
      <c r="AF442" s="4"/>
      <c r="AG442" s="4"/>
      <c r="AH442" s="4"/>
      <c r="AI442" s="4"/>
      <c r="AJ442" s="4"/>
      <c r="AK442" s="4"/>
      <c r="AL442" s="4"/>
      <c r="AM442" s="4"/>
      <c r="AN442" s="4"/>
      <c r="AO442" s="4"/>
      <c r="AP442" s="4"/>
      <c r="AQ442" s="4"/>
      <c r="AR442" s="4"/>
      <c r="AS442" s="4"/>
      <c r="AT442" s="4"/>
      <c r="AU442" s="4"/>
      <c r="AV442" s="4"/>
      <c r="AW442" s="4"/>
      <c r="AX442" s="4"/>
      <c r="AY442" s="4">
        <v>0</v>
      </c>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4"/>
      <c r="DD442" s="4"/>
      <c r="DE442" s="4"/>
      <c r="DF442" s="4"/>
      <c r="DG442" s="4"/>
      <c r="DH442" s="4"/>
      <c r="DI442" s="4"/>
      <c r="DJ442" s="4"/>
      <c r="DK442" s="4"/>
      <c r="DL442" s="4"/>
      <c r="DM442" s="4"/>
      <c r="DN442" s="4"/>
      <c r="DO442" s="4"/>
      <c r="DP442" s="4"/>
      <c r="DQ442" s="4"/>
      <c r="DR442" s="4"/>
      <c r="DS442" s="4"/>
      <c r="DT442" s="4"/>
      <c r="DU442" s="4"/>
      <c r="DV442" s="4"/>
      <c r="DW442" s="4"/>
      <c r="DX442" s="4"/>
      <c r="DY442" s="4"/>
      <c r="DZ442" s="4"/>
      <c r="EA442" s="4"/>
      <c r="EB442" s="4"/>
      <c r="EC442" s="4"/>
      <c r="ED442" s="4"/>
      <c r="EE442" s="4"/>
      <c r="EF442" s="4"/>
      <c r="EG442" s="4"/>
      <c r="EH442" s="4"/>
      <c r="EI442" s="4"/>
      <c r="EJ442" s="4"/>
      <c r="EK442" s="4"/>
      <c r="EL442" s="4"/>
      <c r="EM442" s="4"/>
      <c r="EN442" s="4"/>
      <c r="EO442" s="4"/>
      <c r="EP442" s="4"/>
      <c r="EQ442" s="4"/>
      <c r="ER442" s="4"/>
      <c r="ES442" s="4"/>
      <c r="ET442" s="4"/>
      <c r="EU442" s="4"/>
      <c r="EV442" s="4"/>
      <c r="EW442" s="4"/>
      <c r="EX442" s="4"/>
      <c r="EY442" s="4"/>
      <c r="EZ442" s="4"/>
      <c r="FA442" s="4"/>
      <c r="FB442" s="4"/>
      <c r="FC442" s="4"/>
      <c r="FD442" s="4"/>
      <c r="FE442" s="4"/>
      <c r="FF442" s="4"/>
      <c r="FG442" s="4"/>
      <c r="FH442" s="4"/>
      <c r="FI442" s="4"/>
      <c r="FJ442" s="4"/>
      <c r="FK442" s="4"/>
      <c r="FL442" s="4"/>
      <c r="FM442" s="4"/>
      <c r="FN442" s="4"/>
      <c r="FO442" s="4"/>
      <c r="FP442" s="4"/>
      <c r="FQ442" s="4"/>
      <c r="FR442" s="4"/>
      <c r="FS442" s="4"/>
      <c r="FT442" s="4"/>
      <c r="FU442" s="4"/>
      <c r="FV442" s="4"/>
      <c r="FW442" s="4"/>
      <c r="FX442" s="4"/>
      <c r="FY442" s="4"/>
      <c r="FZ442" s="4"/>
      <c r="GA442" s="4"/>
      <c r="GB442" s="4"/>
      <c r="GC442" s="4"/>
      <c r="GD442" s="4"/>
      <c r="GE442" s="4"/>
      <c r="GF442" s="4"/>
      <c r="GG442" s="4"/>
      <c r="GH442" s="4"/>
      <c r="GI442" s="4"/>
      <c r="GJ442" s="4"/>
    </row>
    <row r="443" spans="6:192" x14ac:dyDescent="0.3">
      <c r="U443" s="14"/>
      <c r="V443" s="4"/>
      <c r="W443" s="4"/>
      <c r="X443" s="14"/>
      <c r="Y443" s="4"/>
      <c r="Z443" s="4"/>
      <c r="AA443" s="14"/>
      <c r="AB443" s="4"/>
      <c r="AC443" s="4"/>
      <c r="AD443" s="14"/>
      <c r="AE443" s="4"/>
      <c r="AF443" s="4"/>
      <c r="AG443" s="4"/>
      <c r="AH443" s="4"/>
      <c r="AI443" s="4"/>
      <c r="AJ443" s="4"/>
      <c r="AK443" s="4"/>
      <c r="AL443" s="4"/>
      <c r="AM443" s="4"/>
      <c r="AN443" s="4"/>
      <c r="AO443" s="4"/>
      <c r="AP443" s="4"/>
      <c r="AQ443" s="4"/>
      <c r="AR443" s="4"/>
      <c r="AS443" s="4"/>
      <c r="AT443" s="4"/>
      <c r="AU443" s="4"/>
      <c r="AV443" s="4"/>
      <c r="AW443" s="4"/>
      <c r="AX443" s="4"/>
      <c r="AY443" s="4">
        <v>0</v>
      </c>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4"/>
      <c r="DD443" s="4"/>
      <c r="DE443" s="4"/>
      <c r="DF443" s="4"/>
      <c r="DG443" s="4"/>
      <c r="DH443" s="4"/>
      <c r="DI443" s="4"/>
      <c r="DJ443" s="4"/>
      <c r="DK443" s="4"/>
      <c r="DL443" s="4"/>
      <c r="DM443" s="4"/>
      <c r="DN443" s="4"/>
      <c r="DO443" s="4"/>
      <c r="DP443" s="4"/>
      <c r="DQ443" s="4"/>
      <c r="DR443" s="4"/>
      <c r="DS443" s="4"/>
      <c r="DT443" s="4"/>
      <c r="DU443" s="4"/>
      <c r="DV443" s="4"/>
      <c r="DW443" s="4"/>
      <c r="DX443" s="4"/>
      <c r="DY443" s="4"/>
      <c r="DZ443" s="4"/>
      <c r="EA443" s="4"/>
      <c r="EB443" s="4"/>
      <c r="EC443" s="4"/>
      <c r="ED443" s="4"/>
      <c r="EE443" s="4"/>
      <c r="EF443" s="4"/>
      <c r="EG443" s="4"/>
      <c r="EH443" s="4"/>
      <c r="EI443" s="4"/>
      <c r="EJ443" s="4"/>
      <c r="EK443" s="4"/>
      <c r="EL443" s="4"/>
      <c r="EM443" s="4"/>
      <c r="EN443" s="4"/>
      <c r="EO443" s="4"/>
      <c r="EP443" s="4"/>
      <c r="EQ443" s="4"/>
      <c r="ER443" s="4"/>
      <c r="ES443" s="4"/>
      <c r="ET443" s="4"/>
      <c r="EU443" s="4"/>
      <c r="EV443" s="4"/>
      <c r="EW443" s="4"/>
      <c r="EX443" s="4"/>
      <c r="EY443" s="4"/>
      <c r="EZ443" s="4"/>
      <c r="FA443" s="4"/>
      <c r="FB443" s="4"/>
      <c r="FC443" s="4"/>
      <c r="FD443" s="4"/>
      <c r="FE443" s="4"/>
      <c r="FF443" s="4"/>
      <c r="FG443" s="4"/>
      <c r="FH443" s="4"/>
      <c r="FI443" s="4"/>
      <c r="FJ443" s="4"/>
      <c r="FK443" s="4"/>
      <c r="FL443" s="4"/>
      <c r="FM443" s="4"/>
      <c r="FN443" s="4"/>
      <c r="FO443" s="4"/>
      <c r="FP443" s="4"/>
      <c r="FQ443" s="4"/>
      <c r="FR443" s="4"/>
      <c r="FS443" s="4"/>
      <c r="FT443" s="4"/>
      <c r="FU443" s="4"/>
      <c r="FV443" s="4"/>
      <c r="FW443" s="4"/>
      <c r="FX443" s="4"/>
      <c r="FY443" s="4"/>
      <c r="FZ443" s="4"/>
      <c r="GA443" s="4"/>
      <c r="GB443" s="4"/>
      <c r="GC443" s="4"/>
      <c r="GD443" s="4"/>
      <c r="GE443" s="4"/>
      <c r="GF443" s="4"/>
      <c r="GG443" s="4"/>
      <c r="GH443" s="4"/>
      <c r="GI443" s="4"/>
      <c r="GJ443" s="4"/>
    </row>
    <row r="444" spans="6:192" x14ac:dyDescent="0.3">
      <c r="U444" s="14"/>
      <c r="V444" s="4"/>
      <c r="W444" s="4"/>
      <c r="X444" s="14"/>
      <c r="Y444" s="4"/>
      <c r="Z444" s="4"/>
      <c r="AA444" s="14"/>
      <c r="AB444" s="4"/>
      <c r="AC444" s="4"/>
      <c r="AD444" s="14"/>
      <c r="AE444" s="4"/>
      <c r="AF444" s="4"/>
      <c r="AG444" s="4"/>
      <c r="AH444" s="4"/>
      <c r="AI444" s="4"/>
      <c r="AJ444" s="4"/>
      <c r="AK444" s="4"/>
      <c r="AL444" s="4"/>
      <c r="AM444" s="4"/>
      <c r="AN444" s="4"/>
      <c r="AO444" s="4"/>
      <c r="AP444" s="4"/>
      <c r="AQ444" s="4"/>
      <c r="AR444" s="4"/>
      <c r="AS444" s="4"/>
      <c r="AT444" s="4"/>
      <c r="AU444" s="4"/>
      <c r="AV444" s="4"/>
      <c r="AW444" s="4"/>
      <c r="AX444" s="4"/>
      <c r="AY444" s="4">
        <v>0</v>
      </c>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4"/>
      <c r="DD444" s="4"/>
      <c r="DE444" s="4"/>
      <c r="DF444" s="4"/>
      <c r="DG444" s="4"/>
      <c r="DH444" s="4"/>
      <c r="DI444" s="4"/>
      <c r="DJ444" s="4"/>
      <c r="DK444" s="4"/>
      <c r="DL444" s="4"/>
      <c r="DM444" s="4"/>
      <c r="DN444" s="4"/>
      <c r="DO444" s="4"/>
      <c r="DP444" s="4"/>
      <c r="DQ444" s="4"/>
      <c r="DR444" s="4"/>
      <c r="DS444" s="4"/>
      <c r="DT444" s="4"/>
      <c r="DU444" s="4"/>
      <c r="DV444" s="4"/>
      <c r="DW444" s="4"/>
      <c r="DX444" s="4"/>
      <c r="DY444" s="4"/>
      <c r="DZ444" s="4"/>
      <c r="EA444" s="4"/>
      <c r="EB444" s="4"/>
      <c r="EC444" s="4"/>
      <c r="ED444" s="4"/>
      <c r="EE444" s="4"/>
      <c r="EF444" s="4"/>
      <c r="EG444" s="4"/>
      <c r="EH444" s="4"/>
      <c r="EI444" s="4"/>
      <c r="EJ444" s="4"/>
      <c r="EK444" s="4"/>
      <c r="EL444" s="4"/>
      <c r="EM444" s="4"/>
      <c r="EN444" s="4"/>
      <c r="EO444" s="4"/>
      <c r="EP444" s="4"/>
      <c r="EQ444" s="4"/>
      <c r="ER444" s="4"/>
      <c r="ES444" s="4"/>
      <c r="ET444" s="4"/>
      <c r="EU444" s="4"/>
      <c r="EV444" s="4"/>
      <c r="EW444" s="4"/>
      <c r="EX444" s="4"/>
      <c r="EY444" s="4"/>
      <c r="EZ444" s="4"/>
      <c r="FA444" s="4"/>
      <c r="FB444" s="4"/>
      <c r="FC444" s="4"/>
      <c r="FD444" s="4"/>
      <c r="FE444" s="4"/>
      <c r="FF444" s="4"/>
      <c r="FG444" s="4"/>
      <c r="FH444" s="4"/>
      <c r="FI444" s="4"/>
      <c r="FJ444" s="4"/>
      <c r="FK444" s="4"/>
      <c r="FL444" s="4"/>
      <c r="FM444" s="4"/>
      <c r="FN444" s="4"/>
      <c r="FO444" s="4"/>
      <c r="FP444" s="4"/>
      <c r="FQ444" s="4"/>
      <c r="FR444" s="4"/>
      <c r="FS444" s="4"/>
      <c r="FT444" s="4"/>
      <c r="FU444" s="4"/>
      <c r="FV444" s="4"/>
      <c r="FW444" s="4"/>
      <c r="FX444" s="4"/>
      <c r="FY444" s="4"/>
      <c r="FZ444" s="4"/>
      <c r="GA444" s="4"/>
      <c r="GB444" s="4"/>
      <c r="GC444" s="4"/>
      <c r="GD444" s="4"/>
      <c r="GE444" s="4"/>
      <c r="GF444" s="4"/>
      <c r="GG444" s="4"/>
      <c r="GH444" s="4"/>
      <c r="GI444" s="4"/>
      <c r="GJ444" s="4"/>
    </row>
    <row r="445" spans="6:192" x14ac:dyDescent="0.3">
      <c r="U445" s="14"/>
      <c r="V445" s="4"/>
      <c r="W445" s="4"/>
      <c r="X445" s="14"/>
      <c r="Y445" s="4"/>
      <c r="Z445" s="4"/>
      <c r="AA445" s="14"/>
      <c r="AB445" s="4"/>
      <c r="AC445" s="4"/>
      <c r="AD445" s="14"/>
      <c r="AE445" s="4"/>
      <c r="AF445" s="4"/>
      <c r="AG445" s="4"/>
      <c r="AH445" s="4"/>
      <c r="AI445" s="4"/>
      <c r="AJ445" s="4"/>
      <c r="AK445" s="4"/>
      <c r="AL445" s="4"/>
      <c r="AM445" s="4"/>
      <c r="AN445" s="4"/>
      <c r="AO445" s="4"/>
      <c r="AP445" s="4"/>
      <c r="AQ445" s="4"/>
      <c r="AR445" s="4"/>
      <c r="AS445" s="4"/>
      <c r="AT445" s="4"/>
      <c r="AU445" s="4"/>
      <c r="AV445" s="4"/>
      <c r="AW445" s="4"/>
      <c r="AX445" s="4"/>
      <c r="AY445" s="4">
        <v>0</v>
      </c>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c r="DM445" s="4"/>
      <c r="DN445" s="4"/>
      <c r="DO445" s="4"/>
      <c r="DP445" s="4"/>
      <c r="DQ445" s="4"/>
      <c r="DR445" s="4"/>
      <c r="DS445" s="4"/>
      <c r="DT445" s="4"/>
      <c r="DU445" s="4"/>
      <c r="DV445" s="4"/>
      <c r="DW445" s="4"/>
      <c r="DX445" s="4"/>
      <c r="DY445" s="4"/>
      <c r="DZ445" s="4"/>
      <c r="EA445" s="4"/>
      <c r="EB445" s="4"/>
      <c r="EC445" s="4"/>
      <c r="ED445" s="4"/>
      <c r="EE445" s="4"/>
      <c r="EF445" s="4"/>
      <c r="EG445" s="4"/>
      <c r="EH445" s="4"/>
      <c r="EI445" s="4"/>
      <c r="EJ445" s="4"/>
      <c r="EK445" s="4"/>
      <c r="EL445" s="4"/>
      <c r="EM445" s="4"/>
      <c r="EN445" s="4"/>
      <c r="EO445" s="4"/>
      <c r="EP445" s="4"/>
      <c r="EQ445" s="4"/>
      <c r="ER445" s="4"/>
      <c r="ES445" s="4"/>
      <c r="ET445" s="4"/>
      <c r="EU445" s="4"/>
      <c r="EV445" s="4"/>
      <c r="EW445" s="4"/>
      <c r="EX445" s="4"/>
      <c r="EY445" s="4"/>
      <c r="EZ445" s="4"/>
      <c r="FA445" s="4"/>
      <c r="FB445" s="4"/>
      <c r="FC445" s="4"/>
      <c r="FD445" s="4"/>
      <c r="FE445" s="4"/>
      <c r="FF445" s="4"/>
      <c r="FG445" s="4"/>
      <c r="FH445" s="4"/>
      <c r="FI445" s="4"/>
      <c r="FJ445" s="4"/>
      <c r="FK445" s="4"/>
      <c r="FL445" s="4"/>
      <c r="FM445" s="4"/>
      <c r="FN445" s="4"/>
      <c r="FO445" s="4"/>
      <c r="FP445" s="4"/>
      <c r="FQ445" s="4"/>
      <c r="FR445" s="4"/>
      <c r="FS445" s="4"/>
      <c r="FT445" s="4"/>
      <c r="FU445" s="4"/>
      <c r="FV445" s="4"/>
      <c r="FW445" s="4"/>
      <c r="FX445" s="4"/>
      <c r="FY445" s="4"/>
      <c r="FZ445" s="4"/>
      <c r="GA445" s="4"/>
      <c r="GB445" s="4"/>
      <c r="GC445" s="4"/>
      <c r="GD445" s="4"/>
      <c r="GE445" s="4"/>
      <c r="GF445" s="4"/>
      <c r="GG445" s="4"/>
      <c r="GH445" s="4"/>
      <c r="GI445" s="4"/>
      <c r="GJ445" s="4"/>
    </row>
    <row r="446" spans="6:192" x14ac:dyDescent="0.3">
      <c r="U446" s="14"/>
      <c r="V446" s="4"/>
      <c r="W446" s="4"/>
      <c r="X446" s="14"/>
      <c r="Y446" s="4"/>
      <c r="Z446" s="4"/>
      <c r="AA446" s="14"/>
      <c r="AB446" s="4"/>
      <c r="AC446" s="4"/>
      <c r="AD446" s="14"/>
      <c r="AE446" s="4"/>
      <c r="AF446" s="4"/>
      <c r="AG446" s="4"/>
      <c r="AH446" s="4"/>
      <c r="AI446" s="4"/>
      <c r="AJ446" s="4"/>
      <c r="AK446" s="4"/>
      <c r="AL446" s="4"/>
      <c r="AM446" s="4"/>
      <c r="AN446" s="4"/>
      <c r="AO446" s="4"/>
      <c r="AP446" s="4"/>
      <c r="AQ446" s="4"/>
      <c r="AR446" s="4"/>
      <c r="AS446" s="4"/>
      <c r="AT446" s="4"/>
      <c r="AU446" s="4"/>
      <c r="AV446" s="4"/>
      <c r="AW446" s="4"/>
      <c r="AX446" s="4"/>
      <c r="AY446" s="4">
        <v>0</v>
      </c>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c r="DM446" s="4"/>
      <c r="DN446" s="4"/>
      <c r="DO446" s="4"/>
      <c r="DP446" s="4"/>
      <c r="DQ446" s="4"/>
      <c r="DR446" s="4"/>
      <c r="DS446" s="4"/>
      <c r="DT446" s="4"/>
      <c r="DU446" s="4"/>
      <c r="DV446" s="4"/>
      <c r="DW446" s="4"/>
      <c r="DX446" s="4"/>
      <c r="DY446" s="4"/>
      <c r="DZ446" s="4"/>
      <c r="EA446" s="4"/>
      <c r="EB446" s="4"/>
      <c r="EC446" s="4"/>
      <c r="ED446" s="4"/>
      <c r="EE446" s="4"/>
      <c r="EF446" s="4"/>
      <c r="EG446" s="4"/>
      <c r="EH446" s="4"/>
      <c r="EI446" s="4"/>
      <c r="EJ446" s="4"/>
      <c r="EK446" s="4"/>
      <c r="EL446" s="4"/>
      <c r="EM446" s="4"/>
      <c r="EN446" s="4"/>
      <c r="EO446" s="4"/>
      <c r="EP446" s="4"/>
      <c r="EQ446" s="4"/>
      <c r="ER446" s="4"/>
      <c r="ES446" s="4"/>
      <c r="ET446" s="4"/>
      <c r="EU446" s="4"/>
      <c r="EV446" s="4"/>
      <c r="EW446" s="4"/>
      <c r="EX446" s="4"/>
      <c r="EY446" s="4"/>
      <c r="EZ446" s="4"/>
      <c r="FA446" s="4"/>
      <c r="FB446" s="4"/>
      <c r="FC446" s="4"/>
      <c r="FD446" s="4"/>
      <c r="FE446" s="4"/>
      <c r="FF446" s="4"/>
      <c r="FG446" s="4"/>
      <c r="FH446" s="4"/>
      <c r="FI446" s="4"/>
      <c r="FJ446" s="4"/>
      <c r="FK446" s="4"/>
      <c r="FL446" s="4"/>
      <c r="FM446" s="4"/>
      <c r="FN446" s="4"/>
      <c r="FO446" s="4"/>
      <c r="FP446" s="4"/>
      <c r="FQ446" s="4"/>
      <c r="FR446" s="4"/>
      <c r="FS446" s="4"/>
      <c r="FT446" s="4"/>
      <c r="FU446" s="4"/>
      <c r="FV446" s="4"/>
      <c r="FW446" s="4"/>
      <c r="FX446" s="4"/>
      <c r="FY446" s="4"/>
      <c r="FZ446" s="4"/>
      <c r="GA446" s="4"/>
      <c r="GB446" s="4"/>
      <c r="GC446" s="4"/>
      <c r="GD446" s="4"/>
      <c r="GE446" s="4"/>
      <c r="GF446" s="4"/>
      <c r="GG446" s="4"/>
      <c r="GH446" s="4"/>
      <c r="GI446" s="4"/>
      <c r="GJ446" s="4"/>
    </row>
    <row r="447" spans="6:192" x14ac:dyDescent="0.3">
      <c r="U447" s="14"/>
      <c r="V447" s="4"/>
      <c r="W447" s="4"/>
      <c r="X447" s="14"/>
      <c r="Y447" s="4"/>
      <c r="Z447" s="4"/>
      <c r="AA447" s="14"/>
      <c r="AB447" s="4"/>
      <c r="AC447" s="4"/>
      <c r="AD447" s="14"/>
      <c r="AE447" s="4"/>
      <c r="AF447" s="4"/>
      <c r="AG447" s="4"/>
      <c r="AH447" s="4"/>
      <c r="AI447" s="4"/>
      <c r="AJ447" s="4"/>
      <c r="AK447" s="4"/>
      <c r="AL447" s="4"/>
      <c r="AM447" s="4"/>
      <c r="AN447" s="4"/>
      <c r="AO447" s="4"/>
      <c r="AP447" s="4"/>
      <c r="AQ447" s="4"/>
      <c r="AR447" s="4"/>
      <c r="AS447" s="4"/>
      <c r="AT447" s="4"/>
      <c r="AU447" s="4"/>
      <c r="AV447" s="4"/>
      <c r="AW447" s="4"/>
      <c r="AX447" s="4"/>
      <c r="AY447" s="4">
        <v>0</v>
      </c>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c r="DM447" s="4"/>
      <c r="DN447" s="4"/>
      <c r="DO447" s="4"/>
      <c r="DP447" s="4"/>
      <c r="DQ447" s="4"/>
      <c r="DR447" s="4"/>
      <c r="DS447" s="4"/>
      <c r="DT447" s="4"/>
      <c r="DU447" s="4"/>
      <c r="DV447" s="4"/>
      <c r="DW447" s="4"/>
      <c r="DX447" s="4"/>
      <c r="DY447" s="4"/>
      <c r="DZ447" s="4"/>
      <c r="EA447" s="4"/>
      <c r="EB447" s="4"/>
      <c r="EC447" s="4"/>
      <c r="ED447" s="4"/>
      <c r="EE447" s="4"/>
      <c r="EF447" s="4"/>
      <c r="EG447" s="4"/>
      <c r="EH447" s="4"/>
      <c r="EI447" s="4"/>
      <c r="EJ447" s="4"/>
      <c r="EK447" s="4"/>
      <c r="EL447" s="4"/>
      <c r="EM447" s="4"/>
      <c r="EN447" s="4"/>
      <c r="EO447" s="4"/>
      <c r="EP447" s="4"/>
      <c r="EQ447" s="4"/>
      <c r="ER447" s="4"/>
      <c r="ES447" s="4"/>
      <c r="ET447" s="4"/>
      <c r="EU447" s="4"/>
      <c r="EV447" s="4"/>
      <c r="EW447" s="4"/>
      <c r="EX447" s="4"/>
      <c r="EY447" s="4"/>
      <c r="EZ447" s="4"/>
      <c r="FA447" s="4"/>
      <c r="FB447" s="4"/>
      <c r="FC447" s="4"/>
      <c r="FD447" s="4"/>
      <c r="FE447" s="4"/>
      <c r="FF447" s="4"/>
      <c r="FG447" s="4"/>
      <c r="FH447" s="4"/>
      <c r="FI447" s="4"/>
      <c r="FJ447" s="4"/>
      <c r="FK447" s="4"/>
      <c r="FL447" s="4"/>
      <c r="FM447" s="4"/>
      <c r="FN447" s="4"/>
      <c r="FO447" s="4"/>
      <c r="FP447" s="4"/>
      <c r="FQ447" s="4"/>
      <c r="FR447" s="4"/>
      <c r="FS447" s="4"/>
      <c r="FT447" s="4"/>
      <c r="FU447" s="4"/>
      <c r="FV447" s="4"/>
      <c r="FW447" s="4"/>
      <c r="FX447" s="4"/>
      <c r="FY447" s="4"/>
      <c r="FZ447" s="4"/>
      <c r="GA447" s="4"/>
      <c r="GB447" s="4"/>
      <c r="GC447" s="4"/>
      <c r="GD447" s="4"/>
      <c r="GE447" s="4"/>
      <c r="GF447" s="4"/>
      <c r="GG447" s="4"/>
      <c r="GH447" s="4"/>
      <c r="GI447" s="4"/>
      <c r="GJ447" s="4"/>
    </row>
    <row r="448" spans="6:192" x14ac:dyDescent="0.3">
      <c r="U448" s="14"/>
      <c r="V448" s="4"/>
      <c r="W448" s="4"/>
      <c r="X448" s="14"/>
      <c r="Y448" s="4"/>
      <c r="Z448" s="4"/>
      <c r="AA448" s="14"/>
      <c r="AB448" s="4"/>
      <c r="AC448" s="4"/>
      <c r="AD448" s="14"/>
      <c r="AE448" s="4"/>
      <c r="AF448" s="4"/>
      <c r="AG448" s="4"/>
      <c r="AH448" s="4"/>
      <c r="AI448" s="4"/>
      <c r="AJ448" s="4"/>
      <c r="AK448" s="4"/>
      <c r="AL448" s="4"/>
      <c r="AM448" s="4"/>
      <c r="AN448" s="4"/>
      <c r="AO448" s="4"/>
      <c r="AP448" s="4"/>
      <c r="AQ448" s="4"/>
      <c r="AR448" s="4"/>
      <c r="AS448" s="4"/>
      <c r="AT448" s="4"/>
      <c r="AU448" s="4"/>
      <c r="AV448" s="4"/>
      <c r="AW448" s="4"/>
      <c r="AX448" s="4"/>
      <c r="AY448" s="4">
        <v>0</v>
      </c>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4"/>
      <c r="CL448" s="4"/>
      <c r="CM448" s="4"/>
      <c r="CN448" s="4"/>
      <c r="CO448" s="4"/>
      <c r="CP448" s="4"/>
      <c r="CQ448" s="4"/>
      <c r="CR448" s="4"/>
      <c r="CS448" s="4"/>
      <c r="CT448" s="4"/>
      <c r="CU448" s="4"/>
      <c r="CV448" s="4"/>
      <c r="CW448" s="4"/>
      <c r="CX448" s="4"/>
      <c r="CY448" s="4"/>
      <c r="CZ448" s="4"/>
      <c r="DA448" s="4"/>
      <c r="DB448" s="4"/>
      <c r="DC448" s="4"/>
      <c r="DD448" s="4"/>
      <c r="DE448" s="4"/>
      <c r="DF448" s="4"/>
      <c r="DG448" s="4"/>
      <c r="DH448" s="4"/>
      <c r="DI448" s="4"/>
      <c r="DJ448" s="4"/>
      <c r="DK448" s="4"/>
      <c r="DL448" s="4"/>
      <c r="DM448" s="4"/>
      <c r="DN448" s="4"/>
      <c r="DO448" s="4"/>
      <c r="DP448" s="4"/>
      <c r="DQ448" s="4"/>
      <c r="DR448" s="4"/>
      <c r="DS448" s="4"/>
      <c r="DT448" s="4"/>
      <c r="DU448" s="4"/>
      <c r="DV448" s="4"/>
      <c r="DW448" s="4"/>
      <c r="DX448" s="4"/>
      <c r="DY448" s="4"/>
      <c r="DZ448" s="4"/>
      <c r="EA448" s="4"/>
      <c r="EB448" s="4"/>
      <c r="EC448" s="4"/>
      <c r="ED448" s="4"/>
      <c r="EE448" s="4"/>
      <c r="EF448" s="4"/>
      <c r="EG448" s="4"/>
      <c r="EH448" s="4"/>
      <c r="EI448" s="4"/>
      <c r="EJ448" s="4"/>
      <c r="EK448" s="4"/>
      <c r="EL448" s="4"/>
      <c r="EM448" s="4"/>
      <c r="EN448" s="4"/>
      <c r="EO448" s="4"/>
      <c r="EP448" s="4"/>
      <c r="EQ448" s="4"/>
      <c r="ER448" s="4"/>
      <c r="ES448" s="4"/>
      <c r="ET448" s="4"/>
      <c r="EU448" s="4"/>
      <c r="EV448" s="4"/>
      <c r="EW448" s="4"/>
      <c r="EX448" s="4"/>
      <c r="EY448" s="4"/>
      <c r="EZ448" s="4"/>
      <c r="FA448" s="4"/>
      <c r="FB448" s="4"/>
      <c r="FC448" s="4"/>
      <c r="FD448" s="4"/>
      <c r="FE448" s="4"/>
      <c r="FF448" s="4"/>
      <c r="FG448" s="4"/>
      <c r="FH448" s="4"/>
      <c r="FI448" s="4"/>
      <c r="FJ448" s="4"/>
      <c r="FK448" s="4"/>
      <c r="FL448" s="4"/>
      <c r="FM448" s="4"/>
      <c r="FN448" s="4"/>
      <c r="FO448" s="4"/>
      <c r="FP448" s="4"/>
      <c r="FQ448" s="4"/>
      <c r="FR448" s="4"/>
      <c r="FS448" s="4"/>
      <c r="FT448" s="4"/>
      <c r="FU448" s="4"/>
      <c r="FV448" s="4"/>
      <c r="FW448" s="4"/>
      <c r="FX448" s="4"/>
      <c r="FY448" s="4"/>
      <c r="FZ448" s="4"/>
      <c r="GA448" s="4"/>
      <c r="GB448" s="4"/>
      <c r="GC448" s="4"/>
      <c r="GD448" s="4"/>
      <c r="GE448" s="4"/>
      <c r="GF448" s="4"/>
      <c r="GG448" s="4"/>
      <c r="GH448" s="4"/>
      <c r="GI448" s="4"/>
      <c r="GJ448" s="4"/>
    </row>
    <row r="449" spans="21:192" x14ac:dyDescent="0.3">
      <c r="U449" s="14"/>
      <c r="V449" s="4"/>
      <c r="W449" s="4"/>
      <c r="X449" s="14"/>
      <c r="Y449" s="4"/>
      <c r="Z449" s="4"/>
      <c r="AA449" s="14"/>
      <c r="AB449" s="4"/>
      <c r="AC449" s="4"/>
      <c r="AD449" s="14"/>
      <c r="AE449" s="4"/>
      <c r="AF449" s="4"/>
      <c r="AG449" s="4"/>
      <c r="AH449" s="4"/>
      <c r="AI449" s="4"/>
      <c r="AJ449" s="4"/>
      <c r="AK449" s="4"/>
      <c r="AL449" s="4"/>
      <c r="AM449" s="4"/>
      <c r="AN449" s="4"/>
      <c r="AO449" s="4"/>
      <c r="AP449" s="4"/>
      <c r="AQ449" s="4"/>
      <c r="AR449" s="4"/>
      <c r="AS449" s="4"/>
      <c r="AT449" s="4"/>
      <c r="AU449" s="4"/>
      <c r="AV449" s="4"/>
      <c r="AW449" s="4"/>
      <c r="AX449" s="4"/>
      <c r="AY449" s="4">
        <v>0</v>
      </c>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4"/>
      <c r="CL449" s="4"/>
      <c r="CM449" s="4"/>
      <c r="CN449" s="4"/>
      <c r="CO449" s="4"/>
      <c r="CP449" s="4"/>
      <c r="CQ449" s="4"/>
      <c r="CR449" s="4"/>
      <c r="CS449" s="4"/>
      <c r="CT449" s="4"/>
      <c r="CU449" s="4"/>
      <c r="CV449" s="4"/>
      <c r="CW449" s="4"/>
      <c r="CX449" s="4"/>
      <c r="CY449" s="4"/>
      <c r="CZ449" s="4"/>
      <c r="DA449" s="4"/>
      <c r="DB449" s="4"/>
      <c r="DC449" s="4"/>
      <c r="DD449" s="4"/>
      <c r="DE449" s="4"/>
      <c r="DF449" s="4"/>
      <c r="DG449" s="4"/>
      <c r="DH449" s="4"/>
      <c r="DI449" s="4"/>
      <c r="DJ449" s="4"/>
      <c r="DK449" s="4"/>
      <c r="DL449" s="4"/>
      <c r="DM449" s="4"/>
      <c r="DN449" s="4"/>
      <c r="DO449" s="4"/>
      <c r="DP449" s="4"/>
      <c r="DQ449" s="4"/>
      <c r="DR449" s="4"/>
      <c r="DS449" s="4"/>
      <c r="DT449" s="4"/>
      <c r="DU449" s="4"/>
      <c r="DV449" s="4"/>
      <c r="DW449" s="4"/>
      <c r="DX449" s="4"/>
      <c r="DY449" s="4"/>
      <c r="DZ449" s="4"/>
      <c r="EA449" s="4"/>
      <c r="EB449" s="4"/>
      <c r="EC449" s="4"/>
      <c r="ED449" s="4"/>
      <c r="EE449" s="4"/>
      <c r="EF449" s="4"/>
      <c r="EG449" s="4"/>
      <c r="EH449" s="4"/>
      <c r="EI449" s="4"/>
      <c r="EJ449" s="4"/>
      <c r="EK449" s="4"/>
      <c r="EL449" s="4"/>
      <c r="EM449" s="4"/>
      <c r="EN449" s="4"/>
      <c r="EO449" s="4"/>
      <c r="EP449" s="4"/>
      <c r="EQ449" s="4"/>
      <c r="ER449" s="4"/>
      <c r="ES449" s="4"/>
      <c r="ET449" s="4"/>
      <c r="EU449" s="4"/>
      <c r="EV449" s="4"/>
      <c r="EW449" s="4"/>
      <c r="EX449" s="4"/>
      <c r="EY449" s="4"/>
      <c r="EZ449" s="4"/>
      <c r="FA449" s="4"/>
      <c r="FB449" s="4"/>
      <c r="FC449" s="4"/>
      <c r="FD449" s="4"/>
      <c r="FE449" s="4"/>
      <c r="FF449" s="4"/>
      <c r="FG449" s="4"/>
      <c r="FH449" s="4"/>
      <c r="FI449" s="4"/>
      <c r="FJ449" s="4"/>
      <c r="FK449" s="4"/>
      <c r="FL449" s="4"/>
      <c r="FM449" s="4"/>
      <c r="FN449" s="4"/>
      <c r="FO449" s="4"/>
      <c r="FP449" s="4"/>
      <c r="FQ449" s="4"/>
      <c r="FR449" s="4"/>
      <c r="FS449" s="4"/>
      <c r="FT449" s="4"/>
      <c r="FU449" s="4"/>
      <c r="FV449" s="4"/>
      <c r="FW449" s="4"/>
      <c r="FX449" s="4"/>
      <c r="FY449" s="4"/>
      <c r="FZ449" s="4"/>
      <c r="GA449" s="4"/>
      <c r="GB449" s="4"/>
      <c r="GC449" s="4"/>
      <c r="GD449" s="4"/>
      <c r="GE449" s="4"/>
      <c r="GF449" s="4"/>
      <c r="GG449" s="4"/>
      <c r="GH449" s="4"/>
      <c r="GI449" s="4"/>
      <c r="GJ449" s="4"/>
    </row>
    <row r="450" spans="21:192" x14ac:dyDescent="0.3">
      <c r="U450" s="14"/>
      <c r="V450" s="4"/>
      <c r="W450" s="4"/>
      <c r="X450" s="14"/>
      <c r="Y450" s="4"/>
      <c r="Z450" s="4"/>
      <c r="AA450" s="14"/>
      <c r="AB450" s="4"/>
      <c r="AC450" s="4"/>
      <c r="AD450" s="14"/>
      <c r="AE450" s="4"/>
      <c r="AF450" s="4"/>
      <c r="AG450" s="4"/>
      <c r="AH450" s="4"/>
      <c r="AI450" s="4"/>
      <c r="AJ450" s="4"/>
      <c r="AK450" s="4"/>
      <c r="AL450" s="4"/>
      <c r="AM450" s="4"/>
      <c r="AN450" s="4"/>
      <c r="AO450" s="4"/>
      <c r="AP450" s="4"/>
      <c r="AQ450" s="4"/>
      <c r="AR450" s="4"/>
      <c r="AS450" s="4"/>
      <c r="AT450" s="4"/>
      <c r="AU450" s="4"/>
      <c r="AV450" s="4"/>
      <c r="AW450" s="4"/>
      <c r="AX450" s="4"/>
      <c r="AY450" s="4">
        <v>0</v>
      </c>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4"/>
      <c r="CI450" s="4"/>
      <c r="CJ450" s="4"/>
      <c r="CK450" s="4"/>
      <c r="CL450" s="4"/>
      <c r="CM450" s="4"/>
      <c r="CN450" s="4"/>
      <c r="CO450" s="4"/>
      <c r="CP450" s="4"/>
      <c r="CQ450" s="4"/>
      <c r="CR450" s="4"/>
      <c r="CS450" s="4"/>
      <c r="CT450" s="4"/>
      <c r="CU450" s="4"/>
      <c r="CV450" s="4"/>
      <c r="CW450" s="4"/>
      <c r="CX450" s="4"/>
      <c r="CY450" s="4"/>
      <c r="CZ450" s="4"/>
      <c r="DA450" s="4"/>
      <c r="DB450" s="4"/>
      <c r="DC450" s="4"/>
      <c r="DD450" s="4"/>
      <c r="DE450" s="4"/>
      <c r="DF450" s="4"/>
      <c r="DG450" s="4"/>
      <c r="DH450" s="4"/>
      <c r="DI450" s="4"/>
      <c r="DJ450" s="4"/>
      <c r="DK450" s="4"/>
      <c r="DL450" s="4"/>
      <c r="DM450" s="4"/>
      <c r="DN450" s="4"/>
      <c r="DO450" s="4"/>
      <c r="DP450" s="4"/>
      <c r="DQ450" s="4"/>
      <c r="DR450" s="4"/>
      <c r="DS450" s="4"/>
      <c r="DT450" s="4"/>
      <c r="DU450" s="4"/>
      <c r="DV450" s="4"/>
      <c r="DW450" s="4"/>
      <c r="DX450" s="4"/>
      <c r="DY450" s="4"/>
      <c r="DZ450" s="4"/>
      <c r="EA450" s="4"/>
      <c r="EB450" s="4"/>
      <c r="EC450" s="4"/>
      <c r="ED450" s="4"/>
      <c r="EE450" s="4"/>
      <c r="EF450" s="4"/>
      <c r="EG450" s="4"/>
      <c r="EH450" s="4"/>
      <c r="EI450" s="4"/>
      <c r="EJ450" s="4"/>
      <c r="EK450" s="4"/>
      <c r="EL450" s="4"/>
      <c r="EM450" s="4"/>
      <c r="EN450" s="4"/>
      <c r="EO450" s="4"/>
      <c r="EP450" s="4"/>
      <c r="EQ450" s="4"/>
      <c r="ER450" s="4"/>
      <c r="ES450" s="4"/>
      <c r="ET450" s="4"/>
      <c r="EU450" s="4"/>
      <c r="EV450" s="4"/>
      <c r="EW450" s="4"/>
      <c r="EX450" s="4"/>
      <c r="EY450" s="4"/>
      <c r="EZ450" s="4"/>
      <c r="FA450" s="4"/>
      <c r="FB450" s="4"/>
      <c r="FC450" s="4"/>
      <c r="FD450" s="4"/>
      <c r="FE450" s="4"/>
      <c r="FF450" s="4"/>
      <c r="FG450" s="4"/>
      <c r="FH450" s="4"/>
      <c r="FI450" s="4"/>
      <c r="FJ450" s="4"/>
      <c r="FK450" s="4"/>
      <c r="FL450" s="4"/>
      <c r="FM450" s="4"/>
      <c r="FN450" s="4"/>
      <c r="FO450" s="4"/>
      <c r="FP450" s="4"/>
      <c r="FQ450" s="4"/>
      <c r="FR450" s="4"/>
      <c r="FS450" s="4"/>
      <c r="FT450" s="4"/>
      <c r="FU450" s="4"/>
      <c r="FV450" s="4"/>
      <c r="FW450" s="4"/>
      <c r="FX450" s="4"/>
      <c r="FY450" s="4"/>
      <c r="FZ450" s="4"/>
      <c r="GA450" s="4"/>
      <c r="GB450" s="4"/>
      <c r="GC450" s="4"/>
      <c r="GD450" s="4"/>
      <c r="GE450" s="4"/>
      <c r="GF450" s="4"/>
      <c r="GG450" s="4"/>
      <c r="GH450" s="4"/>
      <c r="GI450" s="4"/>
      <c r="GJ450" s="4"/>
    </row>
    <row r="451" spans="21:192" x14ac:dyDescent="0.3">
      <c r="U451" s="14"/>
      <c r="V451" s="4"/>
      <c r="W451" s="4"/>
      <c r="X451" s="14"/>
      <c r="Y451" s="4"/>
      <c r="Z451" s="4"/>
      <c r="AA451" s="14"/>
      <c r="AB451" s="4"/>
      <c r="AC451" s="4"/>
      <c r="AD451" s="14"/>
      <c r="AE451" s="4"/>
      <c r="AF451" s="4"/>
      <c r="AG451" s="4"/>
      <c r="AH451" s="4"/>
      <c r="AI451" s="4"/>
      <c r="AJ451" s="4"/>
      <c r="AK451" s="4"/>
      <c r="AL451" s="4"/>
      <c r="AM451" s="4"/>
      <c r="AN451" s="4"/>
      <c r="AO451" s="4"/>
      <c r="AP451" s="4"/>
      <c r="AQ451" s="4"/>
      <c r="AR451" s="4"/>
      <c r="AS451" s="4"/>
      <c r="AT451" s="4"/>
      <c r="AU451" s="4"/>
      <c r="AV451" s="4"/>
      <c r="AW451" s="4"/>
      <c r="AX451" s="4"/>
      <c r="AY451" s="4">
        <v>0</v>
      </c>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4"/>
      <c r="CL451" s="4"/>
      <c r="CM451" s="4"/>
      <c r="CN451" s="4"/>
      <c r="CO451" s="4"/>
      <c r="CP451" s="4"/>
      <c r="CQ451" s="4"/>
      <c r="CR451" s="4"/>
      <c r="CS451" s="4"/>
      <c r="CT451" s="4"/>
      <c r="CU451" s="4"/>
      <c r="CV451" s="4"/>
      <c r="CW451" s="4"/>
      <c r="CX451" s="4"/>
      <c r="CY451" s="4"/>
      <c r="CZ451" s="4"/>
      <c r="DA451" s="4"/>
      <c r="DB451" s="4"/>
      <c r="DC451" s="4"/>
      <c r="DD451" s="4"/>
      <c r="DE451" s="4"/>
      <c r="DF451" s="4"/>
      <c r="DG451" s="4"/>
      <c r="DH451" s="4"/>
      <c r="DI451" s="4"/>
      <c r="DJ451" s="4"/>
      <c r="DK451" s="4"/>
      <c r="DL451" s="4"/>
      <c r="DM451" s="4"/>
      <c r="DN451" s="4"/>
      <c r="DO451" s="4"/>
      <c r="DP451" s="4"/>
      <c r="DQ451" s="4"/>
      <c r="DR451" s="4"/>
      <c r="DS451" s="4"/>
      <c r="DT451" s="4"/>
      <c r="DU451" s="4"/>
      <c r="DV451" s="4"/>
      <c r="DW451" s="4"/>
      <c r="DX451" s="4"/>
      <c r="DY451" s="4"/>
      <c r="DZ451" s="4"/>
      <c r="EA451" s="4"/>
      <c r="EB451" s="4"/>
      <c r="EC451" s="4"/>
      <c r="ED451" s="4"/>
      <c r="EE451" s="4"/>
      <c r="EF451" s="4"/>
      <c r="EG451" s="4"/>
      <c r="EH451" s="4"/>
      <c r="EI451" s="4"/>
      <c r="EJ451" s="4"/>
      <c r="EK451" s="4"/>
      <c r="EL451" s="4"/>
      <c r="EM451" s="4"/>
      <c r="EN451" s="4"/>
      <c r="EO451" s="4"/>
      <c r="EP451" s="4"/>
      <c r="EQ451" s="4"/>
      <c r="ER451" s="4"/>
      <c r="ES451" s="4"/>
      <c r="ET451" s="4"/>
      <c r="EU451" s="4"/>
      <c r="EV451" s="4"/>
      <c r="EW451" s="4"/>
      <c r="EX451" s="4"/>
      <c r="EY451" s="4"/>
      <c r="EZ451" s="4"/>
      <c r="FA451" s="4"/>
      <c r="FB451" s="4"/>
      <c r="FC451" s="4"/>
      <c r="FD451" s="4"/>
      <c r="FE451" s="4"/>
      <c r="FF451" s="4"/>
      <c r="FG451" s="4"/>
      <c r="FH451" s="4"/>
      <c r="FI451" s="4"/>
      <c r="FJ451" s="4"/>
      <c r="FK451" s="4"/>
      <c r="FL451" s="4"/>
      <c r="FM451" s="4"/>
      <c r="FN451" s="4"/>
      <c r="FO451" s="4"/>
      <c r="FP451" s="4"/>
      <c r="FQ451" s="4"/>
      <c r="FR451" s="4"/>
      <c r="FS451" s="4"/>
      <c r="FT451" s="4"/>
      <c r="FU451" s="4"/>
      <c r="FV451" s="4"/>
      <c r="FW451" s="4"/>
      <c r="FX451" s="4"/>
      <c r="FY451" s="4"/>
      <c r="FZ451" s="4"/>
      <c r="GA451" s="4"/>
      <c r="GB451" s="4"/>
      <c r="GC451" s="4"/>
      <c r="GD451" s="4"/>
      <c r="GE451" s="4"/>
      <c r="GF451" s="4"/>
      <c r="GG451" s="4"/>
      <c r="GH451" s="4"/>
      <c r="GI451" s="4"/>
      <c r="GJ451" s="4"/>
    </row>
    <row r="452" spans="21:192" x14ac:dyDescent="0.3">
      <c r="U452" s="14"/>
      <c r="V452" s="4"/>
      <c r="W452" s="4"/>
      <c r="X452" s="14"/>
      <c r="Y452" s="4"/>
      <c r="Z452" s="4"/>
      <c r="AA452" s="14"/>
      <c r="AB452" s="4"/>
      <c r="AC452" s="4"/>
      <c r="AD452" s="14"/>
      <c r="AE452" s="4"/>
      <c r="AF452" s="4"/>
      <c r="AG452" s="4"/>
      <c r="AH452" s="4"/>
      <c r="AI452" s="4"/>
      <c r="AJ452" s="4"/>
      <c r="AK452" s="4"/>
      <c r="AL452" s="4"/>
      <c r="AM452" s="4"/>
      <c r="AN452" s="4"/>
      <c r="AO452" s="4"/>
      <c r="AP452" s="4"/>
      <c r="AQ452" s="4"/>
      <c r="AR452" s="4"/>
      <c r="AS452" s="4"/>
      <c r="AT452" s="4"/>
      <c r="AU452" s="4"/>
      <c r="AV452" s="4"/>
      <c r="AW452" s="4"/>
      <c r="AX452" s="4"/>
      <c r="AY452" s="4">
        <v>0</v>
      </c>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c r="CI452" s="4"/>
      <c r="CJ452" s="4"/>
      <c r="CK452" s="4"/>
      <c r="CL452" s="4"/>
      <c r="CM452" s="4"/>
      <c r="CN452" s="4"/>
      <c r="CO452" s="4"/>
      <c r="CP452" s="4"/>
      <c r="CQ452" s="4"/>
      <c r="CR452" s="4"/>
      <c r="CS452" s="4"/>
      <c r="CT452" s="4"/>
      <c r="CU452" s="4"/>
      <c r="CV452" s="4"/>
      <c r="CW452" s="4"/>
      <c r="CX452" s="4"/>
      <c r="CY452" s="4"/>
      <c r="CZ452" s="4"/>
      <c r="DA452" s="4"/>
      <c r="DB452" s="4"/>
      <c r="DC452" s="4"/>
      <c r="DD452" s="4"/>
      <c r="DE452" s="4"/>
      <c r="DF452" s="4"/>
      <c r="DG452" s="4"/>
      <c r="DH452" s="4"/>
      <c r="DI452" s="4"/>
      <c r="DJ452" s="4"/>
      <c r="DK452" s="4"/>
      <c r="DL452" s="4"/>
      <c r="DM452" s="4"/>
      <c r="DN452" s="4"/>
      <c r="DO452" s="4"/>
      <c r="DP452" s="4"/>
      <c r="DQ452" s="4"/>
      <c r="DR452" s="4"/>
      <c r="DS452" s="4"/>
      <c r="DT452" s="4"/>
      <c r="DU452" s="4"/>
      <c r="DV452" s="4"/>
      <c r="DW452" s="4"/>
      <c r="DX452" s="4"/>
      <c r="DY452" s="4"/>
      <c r="DZ452" s="4"/>
      <c r="EA452" s="4"/>
      <c r="EB452" s="4"/>
      <c r="EC452" s="4"/>
      <c r="ED452" s="4"/>
      <c r="EE452" s="4"/>
      <c r="EF452" s="4"/>
      <c r="EG452" s="4"/>
      <c r="EH452" s="4"/>
      <c r="EI452" s="4"/>
      <c r="EJ452" s="4"/>
      <c r="EK452" s="4"/>
      <c r="EL452" s="4"/>
      <c r="EM452" s="4"/>
      <c r="EN452" s="4"/>
      <c r="EO452" s="4"/>
      <c r="EP452" s="4"/>
      <c r="EQ452" s="4"/>
      <c r="ER452" s="4"/>
      <c r="ES452" s="4"/>
      <c r="ET452" s="4"/>
      <c r="EU452" s="4"/>
      <c r="EV452" s="4"/>
      <c r="EW452" s="4"/>
      <c r="EX452" s="4"/>
      <c r="EY452" s="4"/>
      <c r="EZ452" s="4"/>
      <c r="FA452" s="4"/>
      <c r="FB452" s="4"/>
      <c r="FC452" s="4"/>
      <c r="FD452" s="4"/>
      <c r="FE452" s="4"/>
      <c r="FF452" s="4"/>
      <c r="FG452" s="4"/>
      <c r="FH452" s="4"/>
      <c r="FI452" s="4"/>
      <c r="FJ452" s="4"/>
      <c r="FK452" s="4"/>
      <c r="FL452" s="4"/>
      <c r="FM452" s="4"/>
      <c r="FN452" s="4"/>
      <c r="FO452" s="4"/>
      <c r="FP452" s="4"/>
      <c r="FQ452" s="4"/>
      <c r="FR452" s="4"/>
      <c r="FS452" s="4"/>
      <c r="FT452" s="4"/>
      <c r="FU452" s="4"/>
      <c r="FV452" s="4"/>
      <c r="FW452" s="4"/>
      <c r="FX452" s="4"/>
      <c r="FY452" s="4"/>
      <c r="FZ452" s="4"/>
      <c r="GA452" s="4"/>
      <c r="GB452" s="4"/>
      <c r="GC452" s="4"/>
      <c r="GD452" s="4"/>
      <c r="GE452" s="4"/>
      <c r="GF452" s="4"/>
      <c r="GG452" s="4"/>
      <c r="GH452" s="4"/>
      <c r="GI452" s="4"/>
      <c r="GJ452" s="4"/>
    </row>
    <row r="453" spans="21:192" x14ac:dyDescent="0.3">
      <c r="U453" s="14"/>
      <c r="V453" s="4"/>
      <c r="W453" s="4"/>
      <c r="X453" s="14"/>
      <c r="Y453" s="4"/>
      <c r="Z453" s="4"/>
      <c r="AA453" s="14"/>
      <c r="AB453" s="4"/>
      <c r="AC453" s="4"/>
      <c r="AD453" s="14"/>
      <c r="AE453" s="4"/>
      <c r="AF453" s="4"/>
      <c r="AG453" s="4"/>
      <c r="AH453" s="4"/>
      <c r="AI453" s="4"/>
      <c r="AJ453" s="4"/>
      <c r="AK453" s="4"/>
      <c r="AL453" s="4"/>
      <c r="AM453" s="4"/>
      <c r="AN453" s="4"/>
      <c r="AO453" s="4"/>
      <c r="AP453" s="4"/>
      <c r="AQ453" s="4"/>
      <c r="AR453" s="4"/>
      <c r="AS453" s="4"/>
      <c r="AT453" s="4"/>
      <c r="AU453" s="4"/>
      <c r="AV453" s="4"/>
      <c r="AW453" s="4"/>
      <c r="AX453" s="4"/>
      <c r="AY453" s="4">
        <v>0</v>
      </c>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4"/>
      <c r="DD453" s="4"/>
      <c r="DE453" s="4"/>
      <c r="DF453" s="4"/>
      <c r="DG453" s="4"/>
      <c r="DH453" s="4"/>
      <c r="DI453" s="4"/>
      <c r="DJ453" s="4"/>
      <c r="DK453" s="4"/>
      <c r="DL453" s="4"/>
      <c r="DM453" s="4"/>
      <c r="DN453" s="4"/>
      <c r="DO453" s="4"/>
      <c r="DP453" s="4"/>
      <c r="DQ453" s="4"/>
      <c r="DR453" s="4"/>
      <c r="DS453" s="4"/>
      <c r="DT453" s="4"/>
      <c r="DU453" s="4"/>
      <c r="DV453" s="4"/>
      <c r="DW453" s="4"/>
      <c r="DX453" s="4"/>
      <c r="DY453" s="4"/>
      <c r="DZ453" s="4"/>
      <c r="EA453" s="4"/>
      <c r="EB453" s="4"/>
      <c r="EC453" s="4"/>
      <c r="ED453" s="4"/>
      <c r="EE453" s="4"/>
      <c r="EF453" s="4"/>
      <c r="EG453" s="4"/>
      <c r="EH453" s="4"/>
      <c r="EI453" s="4"/>
      <c r="EJ453" s="4"/>
      <c r="EK453" s="4"/>
      <c r="EL453" s="4"/>
      <c r="EM453" s="4"/>
      <c r="EN453" s="4"/>
      <c r="EO453" s="4"/>
      <c r="EP453" s="4"/>
      <c r="EQ453" s="4"/>
      <c r="ER453" s="4"/>
      <c r="ES453" s="4"/>
      <c r="ET453" s="4"/>
      <c r="EU453" s="4"/>
      <c r="EV453" s="4"/>
      <c r="EW453" s="4"/>
      <c r="EX453" s="4"/>
      <c r="EY453" s="4"/>
      <c r="EZ453" s="4"/>
      <c r="FA453" s="4"/>
      <c r="FB453" s="4"/>
      <c r="FC453" s="4"/>
      <c r="FD453" s="4"/>
      <c r="FE453" s="4"/>
      <c r="FF453" s="4"/>
      <c r="FG453" s="4"/>
      <c r="FH453" s="4"/>
      <c r="FI453" s="4"/>
      <c r="FJ453" s="4"/>
      <c r="FK453" s="4"/>
      <c r="FL453" s="4"/>
      <c r="FM453" s="4"/>
      <c r="FN453" s="4"/>
      <c r="FO453" s="4"/>
      <c r="FP453" s="4"/>
      <c r="FQ453" s="4"/>
      <c r="FR453" s="4"/>
      <c r="FS453" s="4"/>
      <c r="FT453" s="4"/>
      <c r="FU453" s="4"/>
      <c r="FV453" s="4"/>
      <c r="FW453" s="4"/>
      <c r="FX453" s="4"/>
      <c r="FY453" s="4"/>
      <c r="FZ453" s="4"/>
      <c r="GA453" s="4"/>
      <c r="GB453" s="4"/>
      <c r="GC453" s="4"/>
      <c r="GD453" s="4"/>
      <c r="GE453" s="4"/>
      <c r="GF453" s="4"/>
      <c r="GG453" s="4"/>
      <c r="GH453" s="4"/>
      <c r="GI453" s="4"/>
      <c r="GJ453" s="4"/>
    </row>
    <row r="454" spans="21:192" x14ac:dyDescent="0.3">
      <c r="U454" s="14"/>
      <c r="V454" s="4"/>
      <c r="W454" s="4"/>
      <c r="X454" s="14"/>
      <c r="Y454" s="4"/>
      <c r="Z454" s="4"/>
      <c r="AA454" s="14"/>
      <c r="AB454" s="4"/>
      <c r="AC454" s="4"/>
      <c r="AD454" s="14"/>
      <c r="AE454" s="4"/>
      <c r="AF454" s="4"/>
      <c r="AG454" s="4"/>
      <c r="AH454" s="4"/>
      <c r="AI454" s="4"/>
      <c r="AJ454" s="4"/>
      <c r="AK454" s="4"/>
      <c r="AL454" s="4"/>
      <c r="AM454" s="4"/>
      <c r="AN454" s="4"/>
      <c r="AO454" s="4"/>
      <c r="AP454" s="4"/>
      <c r="AQ454" s="4"/>
      <c r="AR454" s="4"/>
      <c r="AS454" s="4"/>
      <c r="AT454" s="4"/>
      <c r="AU454" s="4"/>
      <c r="AV454" s="4"/>
      <c r="AW454" s="4"/>
      <c r="AX454" s="4"/>
      <c r="AY454" s="4">
        <v>0</v>
      </c>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4"/>
      <c r="DD454" s="4"/>
      <c r="DE454" s="4"/>
      <c r="DF454" s="4"/>
      <c r="DG454" s="4"/>
      <c r="DH454" s="4"/>
      <c r="DI454" s="4"/>
      <c r="DJ454" s="4"/>
      <c r="DK454" s="4"/>
      <c r="DL454" s="4"/>
      <c r="DM454" s="4"/>
      <c r="DN454" s="4"/>
      <c r="DO454" s="4"/>
      <c r="DP454" s="4"/>
      <c r="DQ454" s="4"/>
      <c r="DR454" s="4"/>
      <c r="DS454" s="4"/>
      <c r="DT454" s="4"/>
      <c r="DU454" s="4"/>
      <c r="DV454" s="4"/>
      <c r="DW454" s="4"/>
      <c r="DX454" s="4"/>
      <c r="DY454" s="4"/>
      <c r="DZ454" s="4"/>
      <c r="EA454" s="4"/>
      <c r="EB454" s="4"/>
      <c r="EC454" s="4"/>
      <c r="ED454" s="4"/>
      <c r="EE454" s="4"/>
      <c r="EF454" s="4"/>
      <c r="EG454" s="4"/>
      <c r="EH454" s="4"/>
      <c r="EI454" s="4"/>
      <c r="EJ454" s="4"/>
      <c r="EK454" s="4"/>
      <c r="EL454" s="4"/>
      <c r="EM454" s="4"/>
      <c r="EN454" s="4"/>
      <c r="EO454" s="4"/>
      <c r="EP454" s="4"/>
      <c r="EQ454" s="4"/>
      <c r="ER454" s="4"/>
      <c r="ES454" s="4"/>
      <c r="ET454" s="4"/>
      <c r="EU454" s="4"/>
      <c r="EV454" s="4"/>
      <c r="EW454" s="4"/>
      <c r="EX454" s="4"/>
      <c r="EY454" s="4"/>
      <c r="EZ454" s="4"/>
      <c r="FA454" s="4"/>
      <c r="FB454" s="4"/>
      <c r="FC454" s="4"/>
      <c r="FD454" s="4"/>
      <c r="FE454" s="4"/>
      <c r="FF454" s="4"/>
      <c r="FG454" s="4"/>
      <c r="FH454" s="4"/>
      <c r="FI454" s="4"/>
      <c r="FJ454" s="4"/>
      <c r="FK454" s="4"/>
      <c r="FL454" s="4"/>
      <c r="FM454" s="4"/>
      <c r="FN454" s="4"/>
      <c r="FO454" s="4"/>
      <c r="FP454" s="4"/>
      <c r="FQ454" s="4"/>
      <c r="FR454" s="4"/>
      <c r="FS454" s="4"/>
      <c r="FT454" s="4"/>
      <c r="FU454" s="4"/>
      <c r="FV454" s="4"/>
      <c r="FW454" s="4"/>
      <c r="FX454" s="4"/>
      <c r="FY454" s="4"/>
      <c r="FZ454" s="4"/>
      <c r="GA454" s="4"/>
      <c r="GB454" s="4"/>
      <c r="GC454" s="4"/>
      <c r="GD454" s="4"/>
      <c r="GE454" s="4"/>
      <c r="GF454" s="4"/>
      <c r="GG454" s="4"/>
      <c r="GH454" s="4"/>
      <c r="GI454" s="4"/>
      <c r="GJ454" s="4"/>
    </row>
    <row r="455" spans="21:192" x14ac:dyDescent="0.3">
      <c r="U455" s="14"/>
      <c r="V455" s="4"/>
      <c r="W455" s="4"/>
      <c r="X455" s="14"/>
      <c r="Y455" s="4"/>
      <c r="Z455" s="4"/>
      <c r="AA455" s="14"/>
      <c r="AB455" s="4"/>
      <c r="AC455" s="4"/>
      <c r="AD455" s="14"/>
      <c r="AE455" s="4"/>
      <c r="AF455" s="4"/>
      <c r="AG455" s="4"/>
      <c r="AH455" s="4"/>
      <c r="AI455" s="4"/>
      <c r="AJ455" s="4"/>
      <c r="AK455" s="4"/>
      <c r="AL455" s="4"/>
      <c r="AM455" s="4"/>
      <c r="AN455" s="4"/>
      <c r="AO455" s="4"/>
      <c r="AP455" s="4"/>
      <c r="AQ455" s="4"/>
      <c r="AR455" s="4"/>
      <c r="AS455" s="4"/>
      <c r="AT455" s="4"/>
      <c r="AU455" s="4"/>
      <c r="AV455" s="4"/>
      <c r="AW455" s="4"/>
      <c r="AX455" s="4"/>
      <c r="AY455" s="4">
        <v>0</v>
      </c>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4"/>
      <c r="DD455" s="4"/>
      <c r="DE455" s="4"/>
      <c r="DF455" s="4"/>
      <c r="DG455" s="4"/>
      <c r="DH455" s="4"/>
      <c r="DI455" s="4"/>
      <c r="DJ455" s="4"/>
      <c r="DK455" s="4"/>
      <c r="DL455" s="4"/>
      <c r="DM455" s="4"/>
      <c r="DN455" s="4"/>
      <c r="DO455" s="4"/>
      <c r="DP455" s="4"/>
      <c r="DQ455" s="4"/>
      <c r="DR455" s="4"/>
      <c r="DS455" s="4"/>
      <c r="DT455" s="4"/>
      <c r="DU455" s="4"/>
      <c r="DV455" s="4"/>
      <c r="DW455" s="4"/>
      <c r="DX455" s="4"/>
      <c r="DY455" s="4"/>
      <c r="DZ455" s="4"/>
      <c r="EA455" s="4"/>
      <c r="EB455" s="4"/>
      <c r="EC455" s="4"/>
      <c r="ED455" s="4"/>
      <c r="EE455" s="4"/>
      <c r="EF455" s="4"/>
      <c r="EG455" s="4"/>
      <c r="EH455" s="4"/>
      <c r="EI455" s="4"/>
      <c r="EJ455" s="4"/>
      <c r="EK455" s="4"/>
      <c r="EL455" s="4"/>
      <c r="EM455" s="4"/>
      <c r="EN455" s="4"/>
      <c r="EO455" s="4"/>
      <c r="EP455" s="4"/>
      <c r="EQ455" s="4"/>
      <c r="ER455" s="4"/>
      <c r="ES455" s="4"/>
      <c r="ET455" s="4"/>
      <c r="EU455" s="4"/>
      <c r="EV455" s="4"/>
      <c r="EW455" s="4"/>
      <c r="EX455" s="4"/>
      <c r="EY455" s="4"/>
      <c r="EZ455" s="4"/>
      <c r="FA455" s="4"/>
      <c r="FB455" s="4"/>
      <c r="FC455" s="4"/>
      <c r="FD455" s="4"/>
      <c r="FE455" s="4"/>
      <c r="FF455" s="4"/>
      <c r="FG455" s="4"/>
      <c r="FH455" s="4"/>
      <c r="FI455" s="4"/>
      <c r="FJ455" s="4"/>
      <c r="FK455" s="4"/>
      <c r="FL455" s="4"/>
      <c r="FM455" s="4"/>
      <c r="FN455" s="4"/>
      <c r="FO455" s="4"/>
      <c r="FP455" s="4"/>
      <c r="FQ455" s="4"/>
      <c r="FR455" s="4"/>
      <c r="FS455" s="4"/>
      <c r="FT455" s="4"/>
      <c r="FU455" s="4"/>
      <c r="FV455" s="4"/>
      <c r="FW455" s="4"/>
      <c r="FX455" s="4"/>
      <c r="FY455" s="4"/>
      <c r="FZ455" s="4"/>
      <c r="GA455" s="4"/>
      <c r="GB455" s="4"/>
      <c r="GC455" s="4"/>
      <c r="GD455" s="4"/>
      <c r="GE455" s="4"/>
      <c r="GF455" s="4"/>
      <c r="GG455" s="4"/>
      <c r="GH455" s="4"/>
      <c r="GI455" s="4"/>
      <c r="GJ455" s="4"/>
    </row>
    <row r="456" spans="21:192" x14ac:dyDescent="0.3">
      <c r="U456" s="14"/>
      <c r="V456" s="4"/>
      <c r="W456" s="4"/>
      <c r="X456" s="14"/>
      <c r="Y456" s="4"/>
      <c r="Z456" s="4"/>
      <c r="AA456" s="14"/>
      <c r="AB456" s="4"/>
      <c r="AC456" s="4"/>
      <c r="AD456" s="14"/>
      <c r="AE456" s="4"/>
      <c r="AF456" s="4"/>
      <c r="AG456" s="4"/>
      <c r="AH456" s="4"/>
      <c r="AI456" s="4"/>
      <c r="AJ456" s="4"/>
      <c r="AK456" s="4"/>
      <c r="AL456" s="4"/>
      <c r="AM456" s="4"/>
      <c r="AN456" s="4"/>
      <c r="AO456" s="4"/>
      <c r="AP456" s="4"/>
      <c r="AQ456" s="4"/>
      <c r="AR456" s="4"/>
      <c r="AS456" s="4"/>
      <c r="AT456" s="4"/>
      <c r="AU456" s="4"/>
      <c r="AV456" s="4"/>
      <c r="AW456" s="4"/>
      <c r="AX456" s="4"/>
      <c r="AY456" s="4">
        <v>0</v>
      </c>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4"/>
      <c r="DD456" s="4"/>
      <c r="DE456" s="4"/>
      <c r="DF456" s="4"/>
      <c r="DG456" s="4"/>
      <c r="DH456" s="4"/>
      <c r="DI456" s="4"/>
      <c r="DJ456" s="4"/>
      <c r="DK456" s="4"/>
      <c r="DL456" s="4"/>
      <c r="DM456" s="4"/>
      <c r="DN456" s="4"/>
      <c r="DO456" s="4"/>
      <c r="DP456" s="4"/>
      <c r="DQ456" s="4"/>
      <c r="DR456" s="4"/>
      <c r="DS456" s="4"/>
      <c r="DT456" s="4"/>
      <c r="DU456" s="4"/>
      <c r="DV456" s="4"/>
      <c r="DW456" s="4"/>
      <c r="DX456" s="4"/>
      <c r="DY456" s="4"/>
      <c r="DZ456" s="4"/>
      <c r="EA456" s="4"/>
      <c r="EB456" s="4"/>
      <c r="EC456" s="4"/>
      <c r="ED456" s="4"/>
      <c r="EE456" s="4"/>
      <c r="EF456" s="4"/>
      <c r="EG456" s="4"/>
      <c r="EH456" s="4"/>
      <c r="EI456" s="4"/>
      <c r="EJ456" s="4"/>
      <c r="EK456" s="4"/>
      <c r="EL456" s="4"/>
      <c r="EM456" s="4"/>
      <c r="EN456" s="4"/>
      <c r="EO456" s="4"/>
      <c r="EP456" s="4"/>
      <c r="EQ456" s="4"/>
      <c r="ER456" s="4"/>
      <c r="ES456" s="4"/>
      <c r="ET456" s="4"/>
      <c r="EU456" s="4"/>
      <c r="EV456" s="4"/>
      <c r="EW456" s="4"/>
      <c r="EX456" s="4"/>
      <c r="EY456" s="4"/>
      <c r="EZ456" s="4"/>
      <c r="FA456" s="4"/>
      <c r="FB456" s="4"/>
      <c r="FC456" s="4"/>
      <c r="FD456" s="4"/>
      <c r="FE456" s="4"/>
      <c r="FF456" s="4"/>
      <c r="FG456" s="4"/>
      <c r="FH456" s="4"/>
      <c r="FI456" s="4"/>
      <c r="FJ456" s="4"/>
      <c r="FK456" s="4"/>
      <c r="FL456" s="4"/>
      <c r="FM456" s="4"/>
      <c r="FN456" s="4"/>
      <c r="FO456" s="4"/>
      <c r="FP456" s="4"/>
      <c r="FQ456" s="4"/>
      <c r="FR456" s="4"/>
      <c r="FS456" s="4"/>
      <c r="FT456" s="4"/>
      <c r="FU456" s="4"/>
      <c r="FV456" s="4"/>
      <c r="FW456" s="4"/>
      <c r="FX456" s="4"/>
      <c r="FY456" s="4"/>
      <c r="FZ456" s="4"/>
      <c r="GA456" s="4"/>
      <c r="GB456" s="4"/>
      <c r="GC456" s="4"/>
      <c r="GD456" s="4"/>
      <c r="GE456" s="4"/>
      <c r="GF456" s="4"/>
      <c r="GG456" s="4"/>
      <c r="GH456" s="4"/>
      <c r="GI456" s="4"/>
      <c r="GJ456" s="4"/>
    </row>
    <row r="457" spans="21:192" x14ac:dyDescent="0.3">
      <c r="U457" s="14"/>
      <c r="V457" s="4"/>
      <c r="W457" s="4"/>
      <c r="X457" s="14"/>
      <c r="Y457" s="4"/>
      <c r="Z457" s="4"/>
      <c r="AA457" s="14"/>
      <c r="AB457" s="4"/>
      <c r="AC457" s="4"/>
      <c r="AD457" s="14"/>
      <c r="AE457" s="4"/>
      <c r="AF457" s="4"/>
      <c r="AG457" s="4"/>
      <c r="AH457" s="4"/>
      <c r="AI457" s="4"/>
      <c r="AJ457" s="4"/>
      <c r="AK457" s="4"/>
      <c r="AL457" s="4"/>
      <c r="AM457" s="4"/>
      <c r="AN457" s="4"/>
      <c r="AO457" s="4"/>
      <c r="AP457" s="4"/>
      <c r="AQ457" s="4"/>
      <c r="AR457" s="4"/>
      <c r="AS457" s="4"/>
      <c r="AT457" s="4"/>
      <c r="AU457" s="4"/>
      <c r="AV457" s="4"/>
      <c r="AW457" s="4"/>
      <c r="AX457" s="4"/>
      <c r="AY457" s="4">
        <v>0</v>
      </c>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4"/>
      <c r="DD457" s="4"/>
      <c r="DE457" s="4"/>
      <c r="DF457" s="4"/>
      <c r="DG457" s="4"/>
      <c r="DH457" s="4"/>
      <c r="DI457" s="4"/>
      <c r="DJ457" s="4"/>
      <c r="DK457" s="4"/>
      <c r="DL457" s="4"/>
      <c r="DM457" s="4"/>
      <c r="DN457" s="4"/>
      <c r="DO457" s="4"/>
      <c r="DP457" s="4"/>
      <c r="DQ457" s="4"/>
      <c r="DR457" s="4"/>
      <c r="DS457" s="4"/>
      <c r="DT457" s="4"/>
      <c r="DU457" s="4"/>
      <c r="DV457" s="4"/>
      <c r="DW457" s="4"/>
      <c r="DX457" s="4"/>
      <c r="DY457" s="4"/>
      <c r="DZ457" s="4"/>
      <c r="EA457" s="4"/>
      <c r="EB457" s="4"/>
      <c r="EC457" s="4"/>
      <c r="ED457" s="4"/>
      <c r="EE457" s="4"/>
      <c r="EF457" s="4"/>
      <c r="EG457" s="4"/>
      <c r="EH457" s="4"/>
      <c r="EI457" s="4"/>
      <c r="EJ457" s="4"/>
      <c r="EK457" s="4"/>
      <c r="EL457" s="4"/>
      <c r="EM457" s="4"/>
      <c r="EN457" s="4"/>
      <c r="EO457" s="4"/>
      <c r="EP457" s="4"/>
      <c r="EQ457" s="4"/>
      <c r="ER457" s="4"/>
      <c r="ES457" s="4"/>
      <c r="ET457" s="4"/>
      <c r="EU457" s="4"/>
      <c r="EV457" s="4"/>
      <c r="EW457" s="4"/>
      <c r="EX457" s="4"/>
      <c r="EY457" s="4"/>
      <c r="EZ457" s="4"/>
      <c r="FA457" s="4"/>
      <c r="FB457" s="4"/>
      <c r="FC457" s="4"/>
      <c r="FD457" s="4"/>
      <c r="FE457" s="4"/>
      <c r="FF457" s="4"/>
      <c r="FG457" s="4"/>
      <c r="FH457" s="4"/>
      <c r="FI457" s="4"/>
      <c r="FJ457" s="4"/>
      <c r="FK457" s="4"/>
      <c r="FL457" s="4"/>
      <c r="FM457" s="4"/>
      <c r="FN457" s="4"/>
      <c r="FO457" s="4"/>
      <c r="FP457" s="4"/>
      <c r="FQ457" s="4"/>
      <c r="FR457" s="4"/>
      <c r="FS457" s="4"/>
      <c r="FT457" s="4"/>
      <c r="FU457" s="4"/>
      <c r="FV457" s="4"/>
      <c r="FW457" s="4"/>
      <c r="FX457" s="4"/>
      <c r="FY457" s="4"/>
      <c r="FZ457" s="4"/>
      <c r="GA457" s="4"/>
      <c r="GB457" s="4"/>
      <c r="GC457" s="4"/>
      <c r="GD457" s="4"/>
      <c r="GE457" s="4"/>
      <c r="GF457" s="4"/>
      <c r="GG457" s="4"/>
      <c r="GH457" s="4"/>
      <c r="GI457" s="4"/>
      <c r="GJ457" s="4"/>
    </row>
    <row r="458" spans="21:192" x14ac:dyDescent="0.3">
      <c r="U458" s="14"/>
      <c r="V458" s="4"/>
      <c r="W458" s="4"/>
      <c r="X458" s="14"/>
      <c r="Y458" s="4"/>
      <c r="Z458" s="4"/>
      <c r="AA458" s="14"/>
      <c r="AB458" s="4"/>
      <c r="AC458" s="4"/>
      <c r="AD458" s="14"/>
      <c r="AE458" s="4"/>
      <c r="AF458" s="4"/>
      <c r="AG458" s="4"/>
      <c r="AH458" s="4"/>
      <c r="AI458" s="4"/>
      <c r="AJ458" s="4"/>
      <c r="AK458" s="4"/>
      <c r="AL458" s="4"/>
      <c r="AM458" s="4"/>
      <c r="AN458" s="4"/>
      <c r="AO458" s="4"/>
      <c r="AP458" s="4"/>
      <c r="AQ458" s="4"/>
      <c r="AR458" s="4"/>
      <c r="AS458" s="4"/>
      <c r="AT458" s="4"/>
      <c r="AU458" s="4"/>
      <c r="AV458" s="4"/>
      <c r="AW458" s="4"/>
      <c r="AX458" s="4"/>
      <c r="AY458" s="4">
        <v>0</v>
      </c>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4"/>
      <c r="DD458" s="4"/>
      <c r="DE458" s="4"/>
      <c r="DF458" s="4"/>
      <c r="DG458" s="4"/>
      <c r="DH458" s="4"/>
      <c r="DI458" s="4"/>
      <c r="DJ458" s="4"/>
      <c r="DK458" s="4"/>
      <c r="DL458" s="4"/>
      <c r="DM458" s="4"/>
      <c r="DN458" s="4"/>
      <c r="DO458" s="4"/>
      <c r="DP458" s="4"/>
      <c r="DQ458" s="4"/>
      <c r="DR458" s="4"/>
      <c r="DS458" s="4"/>
      <c r="DT458" s="4"/>
      <c r="DU458" s="4"/>
      <c r="DV458" s="4"/>
      <c r="DW458" s="4"/>
      <c r="DX458" s="4"/>
      <c r="DY458" s="4"/>
      <c r="DZ458" s="4"/>
      <c r="EA458" s="4"/>
      <c r="EB458" s="4"/>
      <c r="EC458" s="4"/>
      <c r="ED458" s="4"/>
      <c r="EE458" s="4"/>
      <c r="EF458" s="4"/>
      <c r="EG458" s="4"/>
      <c r="EH458" s="4"/>
      <c r="EI458" s="4"/>
      <c r="EJ458" s="4"/>
      <c r="EK458" s="4"/>
      <c r="EL458" s="4"/>
      <c r="EM458" s="4"/>
      <c r="EN458" s="4"/>
      <c r="EO458" s="4"/>
      <c r="EP458" s="4"/>
      <c r="EQ458" s="4"/>
      <c r="ER458" s="4"/>
      <c r="ES458" s="4"/>
      <c r="ET458" s="4"/>
      <c r="EU458" s="4"/>
      <c r="EV458" s="4"/>
      <c r="EW458" s="4"/>
      <c r="EX458" s="4"/>
      <c r="EY458" s="4"/>
      <c r="EZ458" s="4"/>
      <c r="FA458" s="4"/>
      <c r="FB458" s="4"/>
      <c r="FC458" s="4"/>
      <c r="FD458" s="4"/>
      <c r="FE458" s="4"/>
      <c r="FF458" s="4"/>
      <c r="FG458" s="4"/>
      <c r="FH458" s="4"/>
      <c r="FI458" s="4"/>
      <c r="FJ458" s="4"/>
      <c r="FK458" s="4"/>
      <c r="FL458" s="4"/>
      <c r="FM458" s="4"/>
      <c r="FN458" s="4"/>
      <c r="FO458" s="4"/>
      <c r="FP458" s="4"/>
      <c r="FQ458" s="4"/>
      <c r="FR458" s="4"/>
      <c r="FS458" s="4"/>
      <c r="FT458" s="4"/>
      <c r="FU458" s="4"/>
      <c r="FV458" s="4"/>
      <c r="FW458" s="4"/>
      <c r="FX458" s="4"/>
      <c r="FY458" s="4"/>
      <c r="FZ458" s="4"/>
      <c r="GA458" s="4"/>
      <c r="GB458" s="4"/>
      <c r="GC458" s="4"/>
      <c r="GD458" s="4"/>
      <c r="GE458" s="4"/>
      <c r="GF458" s="4"/>
      <c r="GG458" s="4"/>
      <c r="GH458" s="4"/>
      <c r="GI458" s="4"/>
      <c r="GJ458" s="4"/>
    </row>
    <row r="459" spans="21:192" x14ac:dyDescent="0.3">
      <c r="U459" s="14"/>
      <c r="V459" s="4"/>
      <c r="W459" s="4"/>
      <c r="X459" s="14"/>
      <c r="Y459" s="4"/>
      <c r="Z459" s="4"/>
      <c r="AA459" s="14"/>
      <c r="AB459" s="4"/>
      <c r="AC459" s="4"/>
      <c r="AD459" s="14"/>
      <c r="AE459" s="4"/>
      <c r="AF459" s="4"/>
      <c r="AG459" s="4"/>
      <c r="AH459" s="4"/>
      <c r="AI459" s="4"/>
      <c r="AJ459" s="4"/>
      <c r="AK459" s="4"/>
      <c r="AL459" s="4"/>
      <c r="AM459" s="4"/>
      <c r="AN459" s="4"/>
      <c r="AO459" s="4"/>
      <c r="AP459" s="4"/>
      <c r="AQ459" s="4"/>
      <c r="AR459" s="4"/>
      <c r="AS459" s="4"/>
      <c r="AT459" s="4"/>
      <c r="AU459" s="4"/>
      <c r="AV459" s="4"/>
      <c r="AW459" s="4"/>
      <c r="AX459" s="4"/>
      <c r="AY459" s="4">
        <v>0</v>
      </c>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4"/>
      <c r="DD459" s="4"/>
      <c r="DE459" s="4"/>
      <c r="DF459" s="4"/>
      <c r="DG459" s="4"/>
      <c r="DH459" s="4"/>
      <c r="DI459" s="4"/>
      <c r="DJ459" s="4"/>
      <c r="DK459" s="4"/>
      <c r="DL459" s="4"/>
      <c r="DM459" s="4"/>
      <c r="DN459" s="4"/>
      <c r="DO459" s="4"/>
      <c r="DP459" s="4"/>
      <c r="DQ459" s="4"/>
      <c r="DR459" s="4"/>
      <c r="DS459" s="4"/>
      <c r="DT459" s="4"/>
      <c r="DU459" s="4"/>
      <c r="DV459" s="4"/>
      <c r="DW459" s="4"/>
      <c r="DX459" s="4"/>
      <c r="DY459" s="4"/>
      <c r="DZ459" s="4"/>
      <c r="EA459" s="4"/>
      <c r="EB459" s="4"/>
      <c r="EC459" s="4"/>
      <c r="ED459" s="4"/>
      <c r="EE459" s="4"/>
      <c r="EF459" s="4"/>
      <c r="EG459" s="4"/>
      <c r="EH459" s="4"/>
      <c r="EI459" s="4"/>
      <c r="EJ459" s="4"/>
      <c r="EK459" s="4"/>
      <c r="EL459" s="4"/>
      <c r="EM459" s="4"/>
      <c r="EN459" s="4"/>
      <c r="EO459" s="4"/>
      <c r="EP459" s="4"/>
      <c r="EQ459" s="4"/>
      <c r="ER459" s="4"/>
      <c r="ES459" s="4"/>
      <c r="ET459" s="4"/>
      <c r="EU459" s="4"/>
      <c r="EV459" s="4"/>
      <c r="EW459" s="4"/>
      <c r="EX459" s="4"/>
      <c r="EY459" s="4"/>
      <c r="EZ459" s="4"/>
      <c r="FA459" s="4"/>
      <c r="FB459" s="4"/>
      <c r="FC459" s="4"/>
      <c r="FD459" s="4"/>
      <c r="FE459" s="4"/>
      <c r="FF459" s="4"/>
      <c r="FG459" s="4"/>
      <c r="FH459" s="4"/>
      <c r="FI459" s="4"/>
      <c r="FJ459" s="4"/>
      <c r="FK459" s="4"/>
      <c r="FL459" s="4"/>
      <c r="FM459" s="4"/>
      <c r="FN459" s="4"/>
      <c r="FO459" s="4"/>
      <c r="FP459" s="4"/>
      <c r="FQ459" s="4"/>
      <c r="FR459" s="4"/>
      <c r="FS459" s="4"/>
      <c r="FT459" s="4"/>
      <c r="FU459" s="4"/>
      <c r="FV459" s="4"/>
      <c r="FW459" s="4"/>
      <c r="FX459" s="4"/>
      <c r="FY459" s="4"/>
      <c r="FZ459" s="4"/>
      <c r="GA459" s="4"/>
      <c r="GB459" s="4"/>
      <c r="GC459" s="4"/>
      <c r="GD459" s="4"/>
      <c r="GE459" s="4"/>
      <c r="GF459" s="4"/>
      <c r="GG459" s="4"/>
      <c r="GH459" s="4"/>
      <c r="GI459" s="4"/>
      <c r="GJ459" s="4"/>
    </row>
    <row r="460" spans="21:192" x14ac:dyDescent="0.3">
      <c r="U460" s="14"/>
      <c r="V460" s="4"/>
      <c r="W460" s="4"/>
      <c r="X460" s="14"/>
      <c r="Y460" s="4"/>
      <c r="Z460" s="4"/>
      <c r="AA460" s="14"/>
      <c r="AB460" s="4"/>
      <c r="AC460" s="4"/>
      <c r="AD460" s="14"/>
      <c r="AE460" s="4"/>
      <c r="AF460" s="4"/>
      <c r="AG460" s="4"/>
      <c r="AH460" s="4"/>
      <c r="AI460" s="4"/>
      <c r="AJ460" s="4"/>
      <c r="AK460" s="4"/>
      <c r="AL460" s="4"/>
      <c r="AM460" s="4"/>
      <c r="AN460" s="4"/>
      <c r="AO460" s="4"/>
      <c r="AP460" s="4"/>
      <c r="AQ460" s="4"/>
      <c r="AR460" s="4"/>
      <c r="AS460" s="4"/>
      <c r="AT460" s="4"/>
      <c r="AU460" s="4"/>
      <c r="AV460" s="4"/>
      <c r="AW460" s="4"/>
      <c r="AX460" s="4"/>
      <c r="AY460" s="4">
        <v>0</v>
      </c>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4"/>
      <c r="DD460" s="4"/>
      <c r="DE460" s="4"/>
      <c r="DF460" s="4"/>
      <c r="DG460" s="4"/>
      <c r="DH460" s="4"/>
      <c r="DI460" s="4"/>
      <c r="DJ460" s="4"/>
      <c r="DK460" s="4"/>
      <c r="DL460" s="4"/>
      <c r="DM460" s="4"/>
      <c r="DN460" s="4"/>
      <c r="DO460" s="4"/>
      <c r="DP460" s="4"/>
      <c r="DQ460" s="4"/>
      <c r="DR460" s="4"/>
      <c r="DS460" s="4"/>
      <c r="DT460" s="4"/>
      <c r="DU460" s="4"/>
      <c r="DV460" s="4"/>
      <c r="DW460" s="4"/>
      <c r="DX460" s="4"/>
      <c r="DY460" s="4"/>
      <c r="DZ460" s="4"/>
      <c r="EA460" s="4"/>
      <c r="EB460" s="4"/>
      <c r="EC460" s="4"/>
      <c r="ED460" s="4"/>
      <c r="EE460" s="4"/>
      <c r="EF460" s="4"/>
      <c r="EG460" s="4"/>
      <c r="EH460" s="4"/>
      <c r="EI460" s="4"/>
      <c r="EJ460" s="4"/>
      <c r="EK460" s="4"/>
      <c r="EL460" s="4"/>
      <c r="EM460" s="4"/>
      <c r="EN460" s="4"/>
      <c r="EO460" s="4"/>
      <c r="EP460" s="4"/>
      <c r="EQ460" s="4"/>
      <c r="ER460" s="4"/>
      <c r="ES460" s="4"/>
      <c r="ET460" s="4"/>
      <c r="EU460" s="4"/>
      <c r="EV460" s="4"/>
      <c r="EW460" s="4"/>
      <c r="EX460" s="4"/>
      <c r="EY460" s="4"/>
      <c r="EZ460" s="4"/>
      <c r="FA460" s="4"/>
      <c r="FB460" s="4"/>
      <c r="FC460" s="4"/>
      <c r="FD460" s="4"/>
      <c r="FE460" s="4"/>
      <c r="FF460" s="4"/>
      <c r="FG460" s="4"/>
      <c r="FH460" s="4"/>
      <c r="FI460" s="4"/>
      <c r="FJ460" s="4"/>
      <c r="FK460" s="4"/>
      <c r="FL460" s="4"/>
      <c r="FM460" s="4"/>
      <c r="FN460" s="4"/>
      <c r="FO460" s="4"/>
      <c r="FP460" s="4"/>
      <c r="FQ460" s="4"/>
      <c r="FR460" s="4"/>
      <c r="FS460" s="4"/>
      <c r="FT460" s="4"/>
      <c r="FU460" s="4"/>
      <c r="FV460" s="4"/>
      <c r="FW460" s="4"/>
      <c r="FX460" s="4"/>
      <c r="FY460" s="4"/>
      <c r="FZ460" s="4"/>
      <c r="GA460" s="4"/>
      <c r="GB460" s="4"/>
      <c r="GC460" s="4"/>
      <c r="GD460" s="4"/>
      <c r="GE460" s="4"/>
      <c r="GF460" s="4"/>
      <c r="GG460" s="4"/>
      <c r="GH460" s="4"/>
      <c r="GI460" s="4"/>
      <c r="GJ460" s="4"/>
    </row>
    <row r="461" spans="21:192" x14ac:dyDescent="0.3">
      <c r="U461" s="14"/>
      <c r="V461" s="4"/>
      <c r="W461" s="4"/>
      <c r="X461" s="14"/>
      <c r="Y461" s="4"/>
      <c r="Z461" s="4"/>
      <c r="AA461" s="14"/>
      <c r="AB461" s="4"/>
      <c r="AC461" s="4"/>
      <c r="AD461" s="14"/>
      <c r="AE461" s="4"/>
      <c r="AF461" s="4"/>
      <c r="AG461" s="4"/>
      <c r="AH461" s="4"/>
      <c r="AI461" s="4"/>
      <c r="AJ461" s="4"/>
      <c r="AK461" s="4"/>
      <c r="AL461" s="4"/>
      <c r="AM461" s="4"/>
      <c r="AN461" s="4"/>
      <c r="AO461" s="4"/>
      <c r="AP461" s="4"/>
      <c r="AQ461" s="4"/>
      <c r="AR461" s="4"/>
      <c r="AS461" s="4"/>
      <c r="AT461" s="4"/>
      <c r="AU461" s="4"/>
      <c r="AV461" s="4"/>
      <c r="AW461" s="4"/>
      <c r="AX461" s="4"/>
      <c r="AY461" s="4">
        <v>0</v>
      </c>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4"/>
      <c r="DD461" s="4"/>
      <c r="DE461" s="4"/>
      <c r="DF461" s="4"/>
      <c r="DG461" s="4"/>
      <c r="DH461" s="4"/>
      <c r="DI461" s="4"/>
      <c r="DJ461" s="4"/>
      <c r="DK461" s="4"/>
      <c r="DL461" s="4"/>
      <c r="DM461" s="4"/>
      <c r="DN461" s="4"/>
      <c r="DO461" s="4"/>
      <c r="DP461" s="4"/>
      <c r="DQ461" s="4"/>
      <c r="DR461" s="4"/>
      <c r="DS461" s="4"/>
      <c r="DT461" s="4"/>
      <c r="DU461" s="4"/>
      <c r="DV461" s="4"/>
      <c r="DW461" s="4"/>
      <c r="DX461" s="4"/>
      <c r="DY461" s="4"/>
      <c r="DZ461" s="4"/>
      <c r="EA461" s="4"/>
      <c r="EB461" s="4"/>
      <c r="EC461" s="4"/>
      <c r="ED461" s="4"/>
      <c r="EE461" s="4"/>
      <c r="EF461" s="4"/>
      <c r="EG461" s="4"/>
      <c r="EH461" s="4"/>
      <c r="EI461" s="4"/>
      <c r="EJ461" s="4"/>
      <c r="EK461" s="4"/>
      <c r="EL461" s="4"/>
      <c r="EM461" s="4"/>
      <c r="EN461" s="4"/>
      <c r="EO461" s="4"/>
      <c r="EP461" s="4"/>
      <c r="EQ461" s="4"/>
      <c r="ER461" s="4"/>
      <c r="ES461" s="4"/>
      <c r="ET461" s="4"/>
      <c r="EU461" s="4"/>
      <c r="EV461" s="4"/>
      <c r="EW461" s="4"/>
      <c r="EX461" s="4"/>
      <c r="EY461" s="4"/>
      <c r="EZ461" s="4"/>
      <c r="FA461" s="4"/>
      <c r="FB461" s="4"/>
      <c r="FC461" s="4"/>
      <c r="FD461" s="4"/>
      <c r="FE461" s="4"/>
      <c r="FF461" s="4"/>
      <c r="FG461" s="4"/>
      <c r="FH461" s="4"/>
      <c r="FI461" s="4"/>
      <c r="FJ461" s="4"/>
      <c r="FK461" s="4"/>
      <c r="FL461" s="4"/>
      <c r="FM461" s="4"/>
      <c r="FN461" s="4"/>
      <c r="FO461" s="4"/>
      <c r="FP461" s="4"/>
      <c r="FQ461" s="4"/>
      <c r="FR461" s="4"/>
      <c r="FS461" s="4"/>
      <c r="FT461" s="4"/>
      <c r="FU461" s="4"/>
      <c r="FV461" s="4"/>
      <c r="FW461" s="4"/>
      <c r="FX461" s="4"/>
      <c r="FY461" s="4"/>
      <c r="FZ461" s="4"/>
      <c r="GA461" s="4"/>
      <c r="GB461" s="4"/>
      <c r="GC461" s="4"/>
      <c r="GD461" s="4"/>
      <c r="GE461" s="4"/>
      <c r="GF461" s="4"/>
      <c r="GG461" s="4"/>
      <c r="GH461" s="4"/>
      <c r="GI461" s="4"/>
      <c r="GJ461" s="4"/>
    </row>
    <row r="462" spans="21:192" x14ac:dyDescent="0.3">
      <c r="U462" s="14"/>
      <c r="V462" s="4"/>
      <c r="W462" s="4"/>
      <c r="X462" s="14"/>
      <c r="Y462" s="4"/>
      <c r="Z462" s="4"/>
      <c r="AA462" s="14"/>
      <c r="AB462" s="4"/>
      <c r="AC462" s="4"/>
      <c r="AD462" s="14"/>
      <c r="AE462" s="4"/>
      <c r="AF462" s="4"/>
      <c r="AG462" s="4"/>
      <c r="AH462" s="4"/>
      <c r="AI462" s="4"/>
      <c r="AJ462" s="4"/>
      <c r="AK462" s="4"/>
      <c r="AL462" s="4"/>
      <c r="AM462" s="4"/>
      <c r="AN462" s="4"/>
      <c r="AO462" s="4"/>
      <c r="AP462" s="4"/>
      <c r="AQ462" s="4"/>
      <c r="AR462" s="4"/>
      <c r="AS462" s="4"/>
      <c r="AT462" s="4"/>
      <c r="AU462" s="4"/>
      <c r="AV462" s="4"/>
      <c r="AW462" s="4"/>
      <c r="AX462" s="4"/>
      <c r="AY462" s="4">
        <v>0</v>
      </c>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4"/>
      <c r="DD462" s="4"/>
      <c r="DE462" s="4"/>
      <c r="DF462" s="4"/>
      <c r="DG462" s="4"/>
      <c r="DH462" s="4"/>
      <c r="DI462" s="4"/>
      <c r="DJ462" s="4"/>
      <c r="DK462" s="4"/>
      <c r="DL462" s="4"/>
      <c r="DM462" s="4"/>
      <c r="DN462" s="4"/>
      <c r="DO462" s="4"/>
      <c r="DP462" s="4"/>
      <c r="DQ462" s="4"/>
      <c r="DR462" s="4"/>
      <c r="DS462" s="4"/>
      <c r="DT462" s="4"/>
      <c r="DU462" s="4"/>
      <c r="DV462" s="4"/>
      <c r="DW462" s="4"/>
      <c r="DX462" s="4"/>
      <c r="DY462" s="4"/>
      <c r="DZ462" s="4"/>
      <c r="EA462" s="4"/>
      <c r="EB462" s="4"/>
      <c r="EC462" s="4"/>
      <c r="ED462" s="4"/>
      <c r="EE462" s="4"/>
      <c r="EF462" s="4"/>
      <c r="EG462" s="4"/>
      <c r="EH462" s="4"/>
      <c r="EI462" s="4"/>
      <c r="EJ462" s="4"/>
      <c r="EK462" s="4"/>
      <c r="EL462" s="4"/>
      <c r="EM462" s="4"/>
      <c r="EN462" s="4"/>
      <c r="EO462" s="4"/>
      <c r="EP462" s="4"/>
      <c r="EQ462" s="4"/>
      <c r="ER462" s="4"/>
      <c r="ES462" s="4"/>
      <c r="ET462" s="4"/>
      <c r="EU462" s="4"/>
      <c r="EV462" s="4"/>
      <c r="EW462" s="4"/>
      <c r="EX462" s="4"/>
      <c r="EY462" s="4"/>
      <c r="EZ462" s="4"/>
      <c r="FA462" s="4"/>
      <c r="FB462" s="4"/>
      <c r="FC462" s="4"/>
      <c r="FD462" s="4"/>
      <c r="FE462" s="4"/>
      <c r="FF462" s="4"/>
      <c r="FG462" s="4"/>
      <c r="FH462" s="4"/>
      <c r="FI462" s="4"/>
      <c r="FJ462" s="4"/>
      <c r="FK462" s="4"/>
      <c r="FL462" s="4"/>
      <c r="FM462" s="4"/>
      <c r="FN462" s="4"/>
      <c r="FO462" s="4"/>
      <c r="FP462" s="4"/>
      <c r="FQ462" s="4"/>
      <c r="FR462" s="4"/>
      <c r="FS462" s="4"/>
      <c r="FT462" s="4"/>
      <c r="FU462" s="4"/>
      <c r="FV462" s="4"/>
      <c r="FW462" s="4"/>
      <c r="FX462" s="4"/>
      <c r="FY462" s="4"/>
      <c r="FZ462" s="4"/>
      <c r="GA462" s="4"/>
      <c r="GB462" s="4"/>
      <c r="GC462" s="4"/>
      <c r="GD462" s="4"/>
      <c r="GE462" s="4"/>
      <c r="GF462" s="4"/>
      <c r="GG462" s="4"/>
      <c r="GH462" s="4"/>
      <c r="GI462" s="4"/>
      <c r="GJ462" s="4"/>
    </row>
    <row r="463" spans="21:192" x14ac:dyDescent="0.3">
      <c r="U463" s="14"/>
      <c r="V463" s="4"/>
      <c r="W463" s="4"/>
      <c r="X463" s="14"/>
      <c r="Y463" s="4"/>
      <c r="Z463" s="4"/>
      <c r="AA463" s="14"/>
      <c r="AB463" s="4"/>
      <c r="AC463" s="4"/>
      <c r="AD463" s="14"/>
      <c r="AE463" s="4"/>
      <c r="AF463" s="4"/>
      <c r="AG463" s="4"/>
      <c r="AH463" s="4"/>
      <c r="AI463" s="4"/>
      <c r="AJ463" s="4"/>
      <c r="AK463" s="4"/>
      <c r="AL463" s="4"/>
      <c r="AM463" s="4"/>
      <c r="AN463" s="4"/>
      <c r="AO463" s="4"/>
      <c r="AP463" s="4"/>
      <c r="AQ463" s="4"/>
      <c r="AR463" s="4"/>
      <c r="AS463" s="4"/>
      <c r="AT463" s="4"/>
      <c r="AU463" s="4"/>
      <c r="AV463" s="4"/>
      <c r="AW463" s="4"/>
      <c r="AX463" s="4"/>
      <c r="AY463" s="4">
        <v>0</v>
      </c>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c r="CG463" s="4"/>
      <c r="CH463" s="4"/>
      <c r="CI463" s="4"/>
      <c r="CJ463" s="4"/>
      <c r="CK463" s="4"/>
      <c r="CL463" s="4"/>
      <c r="CM463" s="4"/>
      <c r="CN463" s="4"/>
      <c r="CO463" s="4"/>
      <c r="CP463" s="4"/>
      <c r="CQ463" s="4"/>
      <c r="CR463" s="4"/>
      <c r="CS463" s="4"/>
      <c r="CT463" s="4"/>
      <c r="CU463" s="4"/>
      <c r="CV463" s="4"/>
      <c r="CW463" s="4"/>
      <c r="CX463" s="4"/>
      <c r="CY463" s="4"/>
      <c r="CZ463" s="4"/>
      <c r="DA463" s="4"/>
      <c r="DB463" s="4"/>
      <c r="DC463" s="4"/>
      <c r="DD463" s="4"/>
      <c r="DE463" s="4"/>
      <c r="DF463" s="4"/>
      <c r="DG463" s="4"/>
      <c r="DH463" s="4"/>
      <c r="DI463" s="4"/>
      <c r="DJ463" s="4"/>
      <c r="DK463" s="4"/>
      <c r="DL463" s="4"/>
      <c r="DM463" s="4"/>
      <c r="DN463" s="4"/>
      <c r="DO463" s="4"/>
      <c r="DP463" s="4"/>
      <c r="DQ463" s="4"/>
      <c r="DR463" s="4"/>
      <c r="DS463" s="4"/>
      <c r="DT463" s="4"/>
      <c r="DU463" s="4"/>
      <c r="DV463" s="4"/>
      <c r="DW463" s="4"/>
      <c r="DX463" s="4"/>
      <c r="DY463" s="4"/>
      <c r="DZ463" s="4"/>
      <c r="EA463" s="4"/>
      <c r="EB463" s="4"/>
      <c r="EC463" s="4"/>
      <c r="ED463" s="4"/>
      <c r="EE463" s="4"/>
      <c r="EF463" s="4"/>
      <c r="EG463" s="4"/>
      <c r="EH463" s="4"/>
      <c r="EI463" s="4"/>
      <c r="EJ463" s="4"/>
      <c r="EK463" s="4"/>
      <c r="EL463" s="4"/>
      <c r="EM463" s="4"/>
      <c r="EN463" s="4"/>
      <c r="EO463" s="4"/>
      <c r="EP463" s="4"/>
      <c r="EQ463" s="4"/>
      <c r="ER463" s="4"/>
      <c r="ES463" s="4"/>
      <c r="ET463" s="4"/>
      <c r="EU463" s="4"/>
      <c r="EV463" s="4"/>
      <c r="EW463" s="4"/>
      <c r="EX463" s="4"/>
      <c r="EY463" s="4"/>
      <c r="EZ463" s="4"/>
      <c r="FA463" s="4"/>
      <c r="FB463" s="4"/>
      <c r="FC463" s="4"/>
      <c r="FD463" s="4"/>
      <c r="FE463" s="4"/>
      <c r="FF463" s="4"/>
      <c r="FG463" s="4"/>
      <c r="FH463" s="4"/>
      <c r="FI463" s="4"/>
      <c r="FJ463" s="4"/>
      <c r="FK463" s="4"/>
      <c r="FL463" s="4"/>
      <c r="FM463" s="4"/>
      <c r="FN463" s="4"/>
      <c r="FO463" s="4"/>
      <c r="FP463" s="4"/>
      <c r="FQ463" s="4"/>
      <c r="FR463" s="4"/>
      <c r="FS463" s="4"/>
      <c r="FT463" s="4"/>
      <c r="FU463" s="4"/>
      <c r="FV463" s="4"/>
      <c r="FW463" s="4"/>
      <c r="FX463" s="4"/>
      <c r="FY463" s="4"/>
      <c r="FZ463" s="4"/>
      <c r="GA463" s="4"/>
      <c r="GB463" s="4"/>
      <c r="GC463" s="4"/>
      <c r="GD463" s="4"/>
      <c r="GE463" s="4"/>
      <c r="GF463" s="4"/>
      <c r="GG463" s="4"/>
      <c r="GH463" s="4"/>
      <c r="GI463" s="4"/>
      <c r="GJ463" s="4"/>
    </row>
    <row r="464" spans="21:192" x14ac:dyDescent="0.3">
      <c r="U464" s="14"/>
      <c r="V464" s="4"/>
      <c r="W464" s="4"/>
      <c r="X464" s="14"/>
      <c r="Y464" s="4"/>
      <c r="Z464" s="4"/>
      <c r="AA464" s="14"/>
      <c r="AB464" s="4"/>
      <c r="AC464" s="4"/>
      <c r="AD464" s="14"/>
      <c r="AE464" s="4"/>
      <c r="AF464" s="4"/>
      <c r="AG464" s="4"/>
      <c r="AH464" s="4"/>
      <c r="AI464" s="4"/>
      <c r="AJ464" s="4"/>
      <c r="AK464" s="4"/>
      <c r="AL464" s="4"/>
      <c r="AM464" s="4"/>
      <c r="AN464" s="4"/>
      <c r="AO464" s="4"/>
      <c r="AP464" s="4"/>
      <c r="AQ464" s="4"/>
      <c r="AR464" s="4"/>
      <c r="AS464" s="4"/>
      <c r="AT464" s="4"/>
      <c r="AU464" s="4"/>
      <c r="AV464" s="4"/>
      <c r="AW464" s="4"/>
      <c r="AX464" s="4"/>
      <c r="AY464" s="4">
        <v>0</v>
      </c>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c r="CG464" s="4"/>
      <c r="CH464" s="4"/>
      <c r="CI464" s="4"/>
      <c r="CJ464" s="4"/>
      <c r="CK464" s="4"/>
      <c r="CL464" s="4"/>
      <c r="CM464" s="4"/>
      <c r="CN464" s="4"/>
      <c r="CO464" s="4"/>
      <c r="CP464" s="4"/>
      <c r="CQ464" s="4"/>
      <c r="CR464" s="4"/>
      <c r="CS464" s="4"/>
      <c r="CT464" s="4"/>
      <c r="CU464" s="4"/>
      <c r="CV464" s="4"/>
      <c r="CW464" s="4"/>
      <c r="CX464" s="4"/>
      <c r="CY464" s="4"/>
      <c r="CZ464" s="4"/>
      <c r="DA464" s="4"/>
      <c r="DB464" s="4"/>
      <c r="DC464" s="4"/>
      <c r="DD464" s="4"/>
      <c r="DE464" s="4"/>
      <c r="DF464" s="4"/>
      <c r="DG464" s="4"/>
      <c r="DH464" s="4"/>
      <c r="DI464" s="4"/>
      <c r="DJ464" s="4"/>
      <c r="DK464" s="4"/>
      <c r="DL464" s="4"/>
      <c r="DM464" s="4"/>
      <c r="DN464" s="4"/>
      <c r="DO464" s="4"/>
      <c r="DP464" s="4"/>
      <c r="DQ464" s="4"/>
      <c r="DR464" s="4"/>
      <c r="DS464" s="4"/>
      <c r="DT464" s="4"/>
      <c r="DU464" s="4"/>
      <c r="DV464" s="4"/>
      <c r="DW464" s="4"/>
      <c r="DX464" s="4"/>
      <c r="DY464" s="4"/>
      <c r="DZ464" s="4"/>
      <c r="EA464" s="4"/>
      <c r="EB464" s="4"/>
      <c r="EC464" s="4"/>
      <c r="ED464" s="4"/>
      <c r="EE464" s="4"/>
      <c r="EF464" s="4"/>
      <c r="EG464" s="4"/>
      <c r="EH464" s="4"/>
      <c r="EI464" s="4"/>
      <c r="EJ464" s="4"/>
      <c r="EK464" s="4"/>
      <c r="EL464" s="4"/>
      <c r="EM464" s="4"/>
      <c r="EN464" s="4"/>
      <c r="EO464" s="4"/>
      <c r="EP464" s="4"/>
      <c r="EQ464" s="4"/>
      <c r="ER464" s="4"/>
      <c r="ES464" s="4"/>
      <c r="ET464" s="4"/>
      <c r="EU464" s="4"/>
      <c r="EV464" s="4"/>
      <c r="EW464" s="4"/>
      <c r="EX464" s="4"/>
      <c r="EY464" s="4"/>
      <c r="EZ464" s="4"/>
      <c r="FA464" s="4"/>
      <c r="FB464" s="4"/>
      <c r="FC464" s="4"/>
      <c r="FD464" s="4"/>
      <c r="FE464" s="4"/>
      <c r="FF464" s="4"/>
      <c r="FG464" s="4"/>
      <c r="FH464" s="4"/>
      <c r="FI464" s="4"/>
      <c r="FJ464" s="4"/>
      <c r="FK464" s="4"/>
      <c r="FL464" s="4"/>
      <c r="FM464" s="4"/>
      <c r="FN464" s="4"/>
      <c r="FO464" s="4"/>
      <c r="FP464" s="4"/>
      <c r="FQ464" s="4"/>
      <c r="FR464" s="4"/>
      <c r="FS464" s="4"/>
      <c r="FT464" s="4"/>
      <c r="FU464" s="4"/>
      <c r="FV464" s="4"/>
      <c r="FW464" s="4"/>
      <c r="FX464" s="4"/>
      <c r="FY464" s="4"/>
      <c r="FZ464" s="4"/>
      <c r="GA464" s="4"/>
      <c r="GB464" s="4"/>
      <c r="GC464" s="4"/>
      <c r="GD464" s="4"/>
      <c r="GE464" s="4"/>
      <c r="GF464" s="4"/>
      <c r="GG464" s="4"/>
      <c r="GH464" s="4"/>
      <c r="GI464" s="4"/>
      <c r="GJ464" s="4"/>
    </row>
    <row r="465" spans="21:192" x14ac:dyDescent="0.3">
      <c r="U465" s="14"/>
      <c r="V465" s="4"/>
      <c r="W465" s="4"/>
      <c r="X465" s="14"/>
      <c r="Y465" s="4"/>
      <c r="Z465" s="4"/>
      <c r="AA465" s="14"/>
      <c r="AB465" s="4"/>
      <c r="AC465" s="4"/>
      <c r="AD465" s="14"/>
      <c r="AE465" s="4"/>
      <c r="AF465" s="4"/>
      <c r="AG465" s="4"/>
      <c r="AH465" s="4"/>
      <c r="AI465" s="4"/>
      <c r="AJ465" s="4"/>
      <c r="AK465" s="4"/>
      <c r="AL465" s="4"/>
      <c r="AM465" s="4"/>
      <c r="AN465" s="4"/>
      <c r="AO465" s="4"/>
      <c r="AP465" s="4"/>
      <c r="AQ465" s="4"/>
      <c r="AR465" s="4"/>
      <c r="AS465" s="4"/>
      <c r="AT465" s="4"/>
      <c r="AU465" s="4"/>
      <c r="AV465" s="4"/>
      <c r="AW465" s="4"/>
      <c r="AX465" s="4"/>
      <c r="AY465" s="4">
        <v>0</v>
      </c>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4"/>
      <c r="DD465" s="4"/>
      <c r="DE465" s="4"/>
      <c r="DF465" s="4"/>
      <c r="DG465" s="4"/>
      <c r="DH465" s="4"/>
      <c r="DI465" s="4"/>
      <c r="DJ465" s="4"/>
      <c r="DK465" s="4"/>
      <c r="DL465" s="4"/>
      <c r="DM465" s="4"/>
      <c r="DN465" s="4"/>
      <c r="DO465" s="4"/>
      <c r="DP465" s="4"/>
      <c r="DQ465" s="4"/>
      <c r="DR465" s="4"/>
      <c r="DS465" s="4"/>
      <c r="DT465" s="4"/>
      <c r="DU465" s="4"/>
      <c r="DV465" s="4"/>
      <c r="DW465" s="4"/>
      <c r="DX465" s="4"/>
      <c r="DY465" s="4"/>
      <c r="DZ465" s="4"/>
      <c r="EA465" s="4"/>
      <c r="EB465" s="4"/>
      <c r="EC465" s="4"/>
      <c r="ED465" s="4"/>
      <c r="EE465" s="4"/>
      <c r="EF465" s="4"/>
      <c r="EG465" s="4"/>
      <c r="EH465" s="4"/>
      <c r="EI465" s="4"/>
      <c r="EJ465" s="4"/>
      <c r="EK465" s="4"/>
      <c r="EL465" s="4"/>
      <c r="EM465" s="4"/>
      <c r="EN465" s="4"/>
      <c r="EO465" s="4"/>
      <c r="EP465" s="4"/>
      <c r="EQ465" s="4"/>
      <c r="ER465" s="4"/>
      <c r="ES465" s="4"/>
      <c r="ET465" s="4"/>
      <c r="EU465" s="4"/>
      <c r="EV465" s="4"/>
      <c r="EW465" s="4"/>
      <c r="EX465" s="4"/>
      <c r="EY465" s="4"/>
      <c r="EZ465" s="4"/>
      <c r="FA465" s="4"/>
      <c r="FB465" s="4"/>
      <c r="FC465" s="4"/>
      <c r="FD465" s="4"/>
      <c r="FE465" s="4"/>
      <c r="FF465" s="4"/>
      <c r="FG465" s="4"/>
      <c r="FH465" s="4"/>
      <c r="FI465" s="4"/>
      <c r="FJ465" s="4"/>
      <c r="FK465" s="4"/>
      <c r="FL465" s="4"/>
      <c r="FM465" s="4"/>
      <c r="FN465" s="4"/>
      <c r="FO465" s="4"/>
      <c r="FP465" s="4"/>
      <c r="FQ465" s="4"/>
      <c r="FR465" s="4"/>
      <c r="FS465" s="4"/>
      <c r="FT465" s="4"/>
      <c r="FU465" s="4"/>
      <c r="FV465" s="4"/>
      <c r="FW465" s="4"/>
      <c r="FX465" s="4"/>
      <c r="FY465" s="4"/>
      <c r="FZ465" s="4"/>
      <c r="GA465" s="4"/>
      <c r="GB465" s="4"/>
      <c r="GC465" s="4"/>
      <c r="GD465" s="4"/>
      <c r="GE465" s="4"/>
      <c r="GF465" s="4"/>
      <c r="GG465" s="4"/>
      <c r="GH465" s="4"/>
      <c r="GI465" s="4"/>
      <c r="GJ465" s="4"/>
    </row>
    <row r="466" spans="21:192" x14ac:dyDescent="0.3">
      <c r="U466" s="14"/>
      <c r="V466" s="4"/>
      <c r="W466" s="4"/>
      <c r="X466" s="14"/>
      <c r="Y466" s="4"/>
      <c r="Z466" s="4"/>
      <c r="AA466" s="14"/>
      <c r="AB466" s="4"/>
      <c r="AC466" s="4"/>
      <c r="AD466" s="14"/>
      <c r="AE466" s="4"/>
      <c r="AF466" s="4"/>
      <c r="AG466" s="4"/>
      <c r="AH466" s="4"/>
      <c r="AI466" s="4"/>
      <c r="AJ466" s="4"/>
      <c r="AK466" s="4"/>
      <c r="AL466" s="4"/>
      <c r="AM466" s="4"/>
      <c r="AN466" s="4"/>
      <c r="AO466" s="4"/>
      <c r="AP466" s="4"/>
      <c r="AQ466" s="4"/>
      <c r="AR466" s="4"/>
      <c r="AS466" s="4"/>
      <c r="AT466" s="4"/>
      <c r="AU466" s="4"/>
      <c r="AV466" s="4"/>
      <c r="AW466" s="4"/>
      <c r="AX466" s="4"/>
      <c r="AY466" s="4">
        <v>0</v>
      </c>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c r="CG466" s="4"/>
      <c r="CH466" s="4"/>
      <c r="CI466" s="4"/>
      <c r="CJ466" s="4"/>
      <c r="CK466" s="4"/>
      <c r="CL466" s="4"/>
      <c r="CM466" s="4"/>
      <c r="CN466" s="4"/>
      <c r="CO466" s="4"/>
      <c r="CP466" s="4"/>
      <c r="CQ466" s="4"/>
      <c r="CR466" s="4"/>
      <c r="CS466" s="4"/>
      <c r="CT466" s="4"/>
      <c r="CU466" s="4"/>
      <c r="CV466" s="4"/>
      <c r="CW466" s="4"/>
      <c r="CX466" s="4"/>
      <c r="CY466" s="4"/>
      <c r="CZ466" s="4"/>
      <c r="DA466" s="4"/>
      <c r="DB466" s="4"/>
      <c r="DC466" s="4"/>
      <c r="DD466" s="4"/>
      <c r="DE466" s="4"/>
      <c r="DF466" s="4"/>
      <c r="DG466" s="4"/>
      <c r="DH466" s="4"/>
      <c r="DI466" s="4"/>
      <c r="DJ466" s="4"/>
      <c r="DK466" s="4"/>
      <c r="DL466" s="4"/>
      <c r="DM466" s="4"/>
      <c r="DN466" s="4"/>
      <c r="DO466" s="4"/>
      <c r="DP466" s="4"/>
      <c r="DQ466" s="4"/>
      <c r="DR466" s="4"/>
      <c r="DS466" s="4"/>
      <c r="DT466" s="4"/>
      <c r="DU466" s="4"/>
      <c r="DV466" s="4"/>
      <c r="DW466" s="4"/>
      <c r="DX466" s="4"/>
      <c r="DY466" s="4"/>
      <c r="DZ466" s="4"/>
      <c r="EA466" s="4"/>
      <c r="EB466" s="4"/>
      <c r="EC466" s="4"/>
      <c r="ED466" s="4"/>
      <c r="EE466" s="4"/>
      <c r="EF466" s="4"/>
      <c r="EG466" s="4"/>
      <c r="EH466" s="4"/>
      <c r="EI466" s="4"/>
      <c r="EJ466" s="4"/>
      <c r="EK466" s="4"/>
      <c r="EL466" s="4"/>
      <c r="EM466" s="4"/>
      <c r="EN466" s="4"/>
      <c r="EO466" s="4"/>
      <c r="EP466" s="4"/>
      <c r="EQ466" s="4"/>
      <c r="ER466" s="4"/>
      <c r="ES466" s="4"/>
      <c r="ET466" s="4"/>
      <c r="EU466" s="4"/>
      <c r="EV466" s="4"/>
      <c r="EW466" s="4"/>
      <c r="EX466" s="4"/>
      <c r="EY466" s="4"/>
      <c r="EZ466" s="4"/>
      <c r="FA466" s="4"/>
      <c r="FB466" s="4"/>
      <c r="FC466" s="4"/>
      <c r="FD466" s="4"/>
      <c r="FE466" s="4"/>
      <c r="FF466" s="4"/>
      <c r="FG466" s="4"/>
      <c r="FH466" s="4"/>
      <c r="FI466" s="4"/>
      <c r="FJ466" s="4"/>
      <c r="FK466" s="4"/>
      <c r="FL466" s="4"/>
      <c r="FM466" s="4"/>
      <c r="FN466" s="4"/>
      <c r="FO466" s="4"/>
      <c r="FP466" s="4"/>
      <c r="FQ466" s="4"/>
      <c r="FR466" s="4"/>
      <c r="FS466" s="4"/>
      <c r="FT466" s="4"/>
      <c r="FU466" s="4"/>
      <c r="FV466" s="4"/>
      <c r="FW466" s="4"/>
      <c r="FX466" s="4"/>
      <c r="FY466" s="4"/>
      <c r="FZ466" s="4"/>
      <c r="GA466" s="4"/>
      <c r="GB466" s="4"/>
      <c r="GC466" s="4"/>
      <c r="GD466" s="4"/>
      <c r="GE466" s="4"/>
      <c r="GF466" s="4"/>
      <c r="GG466" s="4"/>
      <c r="GH466" s="4"/>
      <c r="GI466" s="4"/>
      <c r="GJ466" s="4"/>
    </row>
    <row r="467" spans="21:192" x14ac:dyDescent="0.3">
      <c r="U467" s="14"/>
      <c r="V467" s="4"/>
      <c r="W467" s="4"/>
      <c r="X467" s="14"/>
      <c r="Y467" s="4"/>
      <c r="Z467" s="4"/>
      <c r="AA467" s="14"/>
      <c r="AB467" s="4"/>
      <c r="AC467" s="4"/>
      <c r="AD467" s="14"/>
      <c r="AE467" s="4"/>
      <c r="AF467" s="4"/>
      <c r="AG467" s="4"/>
      <c r="AH467" s="4"/>
      <c r="AI467" s="4"/>
      <c r="AJ467" s="4"/>
      <c r="AK467" s="4"/>
      <c r="AL467" s="4"/>
      <c r="AM467" s="4"/>
      <c r="AN467" s="4"/>
      <c r="AO467" s="4"/>
      <c r="AP467" s="4"/>
      <c r="AQ467" s="4"/>
      <c r="AR467" s="4"/>
      <c r="AS467" s="4"/>
      <c r="AT467" s="4"/>
      <c r="AU467" s="4"/>
      <c r="AV467" s="4"/>
      <c r="AW467" s="4"/>
      <c r="AX467" s="4"/>
      <c r="AY467" s="4">
        <v>0</v>
      </c>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c r="CG467" s="4"/>
      <c r="CH467" s="4"/>
      <c r="CI467" s="4"/>
      <c r="CJ467" s="4"/>
      <c r="CK467" s="4"/>
      <c r="CL467" s="4"/>
      <c r="CM467" s="4"/>
      <c r="CN467" s="4"/>
      <c r="CO467" s="4"/>
      <c r="CP467" s="4"/>
      <c r="CQ467" s="4"/>
      <c r="CR467" s="4"/>
      <c r="CS467" s="4"/>
      <c r="CT467" s="4"/>
      <c r="CU467" s="4"/>
      <c r="CV467" s="4"/>
      <c r="CW467" s="4"/>
      <c r="CX467" s="4"/>
      <c r="CY467" s="4"/>
      <c r="CZ467" s="4"/>
      <c r="DA467" s="4"/>
      <c r="DB467" s="4"/>
      <c r="DC467" s="4"/>
      <c r="DD467" s="4"/>
      <c r="DE467" s="4"/>
      <c r="DF467" s="4"/>
      <c r="DG467" s="4"/>
      <c r="DH467" s="4"/>
      <c r="DI467" s="4"/>
      <c r="DJ467" s="4"/>
      <c r="DK467" s="4"/>
      <c r="DL467" s="4"/>
      <c r="DM467" s="4"/>
      <c r="DN467" s="4"/>
      <c r="DO467" s="4"/>
      <c r="DP467" s="4"/>
      <c r="DQ467" s="4"/>
      <c r="DR467" s="4"/>
      <c r="DS467" s="4"/>
      <c r="DT467" s="4"/>
      <c r="DU467" s="4"/>
      <c r="DV467" s="4"/>
      <c r="DW467" s="4"/>
      <c r="DX467" s="4"/>
      <c r="DY467" s="4"/>
      <c r="DZ467" s="4"/>
      <c r="EA467" s="4"/>
      <c r="EB467" s="4"/>
      <c r="EC467" s="4"/>
      <c r="ED467" s="4"/>
      <c r="EE467" s="4"/>
      <c r="EF467" s="4"/>
      <c r="EG467" s="4"/>
      <c r="EH467" s="4"/>
      <c r="EI467" s="4"/>
      <c r="EJ467" s="4"/>
      <c r="EK467" s="4"/>
      <c r="EL467" s="4"/>
      <c r="EM467" s="4"/>
      <c r="EN467" s="4"/>
      <c r="EO467" s="4"/>
      <c r="EP467" s="4"/>
      <c r="EQ467" s="4"/>
      <c r="ER467" s="4"/>
      <c r="ES467" s="4"/>
      <c r="ET467" s="4"/>
      <c r="EU467" s="4"/>
      <c r="EV467" s="4"/>
      <c r="EW467" s="4"/>
      <c r="EX467" s="4"/>
      <c r="EY467" s="4"/>
      <c r="EZ467" s="4"/>
      <c r="FA467" s="4"/>
      <c r="FB467" s="4"/>
      <c r="FC467" s="4"/>
      <c r="FD467" s="4"/>
      <c r="FE467" s="4"/>
      <c r="FF467" s="4"/>
      <c r="FG467" s="4"/>
      <c r="FH467" s="4"/>
      <c r="FI467" s="4"/>
      <c r="FJ467" s="4"/>
      <c r="FK467" s="4"/>
      <c r="FL467" s="4"/>
      <c r="FM467" s="4"/>
      <c r="FN467" s="4"/>
      <c r="FO467" s="4"/>
      <c r="FP467" s="4"/>
      <c r="FQ467" s="4"/>
      <c r="FR467" s="4"/>
      <c r="FS467" s="4"/>
      <c r="FT467" s="4"/>
      <c r="FU467" s="4"/>
      <c r="FV467" s="4"/>
      <c r="FW467" s="4"/>
      <c r="FX467" s="4"/>
      <c r="FY467" s="4"/>
      <c r="FZ467" s="4"/>
      <c r="GA467" s="4"/>
      <c r="GB467" s="4"/>
      <c r="GC467" s="4"/>
      <c r="GD467" s="4"/>
      <c r="GE467" s="4"/>
      <c r="GF467" s="4"/>
      <c r="GG467" s="4"/>
      <c r="GH467" s="4"/>
      <c r="GI467" s="4"/>
      <c r="GJ467" s="4"/>
    </row>
    <row r="468" spans="21:192" x14ac:dyDescent="0.3">
      <c r="U468" s="14"/>
      <c r="V468" s="4"/>
      <c r="W468" s="4"/>
      <c r="X468" s="14"/>
      <c r="Y468" s="4"/>
      <c r="Z468" s="4"/>
      <c r="AA468" s="14"/>
      <c r="AB468" s="4"/>
      <c r="AC468" s="4"/>
      <c r="AD468" s="14"/>
      <c r="AE468" s="4"/>
      <c r="AF468" s="4"/>
      <c r="AG468" s="4"/>
      <c r="AH468" s="4"/>
      <c r="AI468" s="4"/>
      <c r="AJ468" s="4"/>
      <c r="AK468" s="4"/>
      <c r="AL468" s="4"/>
      <c r="AM468" s="4"/>
      <c r="AN468" s="4"/>
      <c r="AO468" s="4"/>
      <c r="AP468" s="4"/>
      <c r="AQ468" s="4"/>
      <c r="AR468" s="4"/>
      <c r="AS468" s="4"/>
      <c r="AT468" s="4"/>
      <c r="AU468" s="4"/>
      <c r="AV468" s="4"/>
      <c r="AW468" s="4"/>
      <c r="AX468" s="4"/>
      <c r="AY468" s="4">
        <v>0</v>
      </c>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4"/>
      <c r="CL468" s="4"/>
      <c r="CM468" s="4"/>
      <c r="CN468" s="4"/>
      <c r="CO468" s="4"/>
      <c r="CP468" s="4"/>
      <c r="CQ468" s="4"/>
      <c r="CR468" s="4"/>
      <c r="CS468" s="4"/>
      <c r="CT468" s="4"/>
      <c r="CU468" s="4"/>
      <c r="CV468" s="4"/>
      <c r="CW468" s="4"/>
      <c r="CX468" s="4"/>
      <c r="CY468" s="4"/>
      <c r="CZ468" s="4"/>
      <c r="DA468" s="4"/>
      <c r="DB468" s="4"/>
      <c r="DC468" s="4"/>
      <c r="DD468" s="4"/>
      <c r="DE468" s="4"/>
      <c r="DF468" s="4"/>
      <c r="DG468" s="4"/>
      <c r="DH468" s="4"/>
      <c r="DI468" s="4"/>
      <c r="DJ468" s="4"/>
      <c r="DK468" s="4"/>
      <c r="DL468" s="4"/>
      <c r="DM468" s="4"/>
      <c r="DN468" s="4"/>
      <c r="DO468" s="4"/>
      <c r="DP468" s="4"/>
      <c r="DQ468" s="4"/>
      <c r="DR468" s="4"/>
      <c r="DS468" s="4"/>
      <c r="DT468" s="4"/>
      <c r="DU468" s="4"/>
      <c r="DV468" s="4"/>
      <c r="DW468" s="4"/>
      <c r="DX468" s="4"/>
      <c r="DY468" s="4"/>
      <c r="DZ468" s="4"/>
      <c r="EA468" s="4"/>
      <c r="EB468" s="4"/>
      <c r="EC468" s="4"/>
      <c r="ED468" s="4"/>
      <c r="EE468" s="4"/>
      <c r="EF468" s="4"/>
      <c r="EG468" s="4"/>
      <c r="EH468" s="4"/>
      <c r="EI468" s="4"/>
      <c r="EJ468" s="4"/>
      <c r="EK468" s="4"/>
      <c r="EL468" s="4"/>
      <c r="EM468" s="4"/>
      <c r="EN468" s="4"/>
      <c r="EO468" s="4"/>
      <c r="EP468" s="4"/>
      <c r="EQ468" s="4"/>
      <c r="ER468" s="4"/>
      <c r="ES468" s="4"/>
      <c r="ET468" s="4"/>
      <c r="EU468" s="4"/>
      <c r="EV468" s="4"/>
      <c r="EW468" s="4"/>
      <c r="EX468" s="4"/>
      <c r="EY468" s="4"/>
      <c r="EZ468" s="4"/>
      <c r="FA468" s="4"/>
      <c r="FB468" s="4"/>
      <c r="FC468" s="4"/>
      <c r="FD468" s="4"/>
      <c r="FE468" s="4"/>
      <c r="FF468" s="4"/>
      <c r="FG468" s="4"/>
      <c r="FH468" s="4"/>
      <c r="FI468" s="4"/>
      <c r="FJ468" s="4"/>
      <c r="FK468" s="4"/>
      <c r="FL468" s="4"/>
      <c r="FM468" s="4"/>
      <c r="FN468" s="4"/>
      <c r="FO468" s="4"/>
      <c r="FP468" s="4"/>
      <c r="FQ468" s="4"/>
      <c r="FR468" s="4"/>
      <c r="FS468" s="4"/>
      <c r="FT468" s="4"/>
      <c r="FU468" s="4"/>
      <c r="FV468" s="4"/>
      <c r="FW468" s="4"/>
      <c r="FX468" s="4"/>
      <c r="FY468" s="4"/>
      <c r="FZ468" s="4"/>
      <c r="GA468" s="4"/>
      <c r="GB468" s="4"/>
      <c r="GC468" s="4"/>
      <c r="GD468" s="4"/>
      <c r="GE468" s="4"/>
      <c r="GF468" s="4"/>
      <c r="GG468" s="4"/>
      <c r="GH468" s="4"/>
      <c r="GI468" s="4"/>
      <c r="GJ468" s="4"/>
    </row>
    <row r="469" spans="21:192" x14ac:dyDescent="0.3">
      <c r="U469" s="14"/>
      <c r="V469" s="4"/>
      <c r="W469" s="4"/>
      <c r="X469" s="14"/>
      <c r="Y469" s="4"/>
      <c r="Z469" s="4"/>
      <c r="AA469" s="14"/>
      <c r="AB469" s="4"/>
      <c r="AC469" s="4"/>
      <c r="AD469" s="14"/>
      <c r="AE469" s="4"/>
      <c r="AF469" s="4"/>
      <c r="AG469" s="4"/>
      <c r="AH469" s="4"/>
      <c r="AI469" s="4"/>
      <c r="AJ469" s="4"/>
      <c r="AK469" s="4"/>
      <c r="AL469" s="4"/>
      <c r="AM469" s="4"/>
      <c r="AN469" s="4"/>
      <c r="AO469" s="4"/>
      <c r="AP469" s="4"/>
      <c r="AQ469" s="4"/>
      <c r="AR469" s="4"/>
      <c r="AS469" s="4"/>
      <c r="AT469" s="4"/>
      <c r="AU469" s="4"/>
      <c r="AV469" s="4"/>
      <c r="AW469" s="4"/>
      <c r="AX469" s="4"/>
      <c r="AY469" s="4">
        <v>0</v>
      </c>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c r="CG469" s="4"/>
      <c r="CH469" s="4"/>
      <c r="CI469" s="4"/>
      <c r="CJ469" s="4"/>
      <c r="CK469" s="4"/>
      <c r="CL469" s="4"/>
      <c r="CM469" s="4"/>
      <c r="CN469" s="4"/>
      <c r="CO469" s="4"/>
      <c r="CP469" s="4"/>
      <c r="CQ469" s="4"/>
      <c r="CR469" s="4"/>
      <c r="CS469" s="4"/>
      <c r="CT469" s="4"/>
      <c r="CU469" s="4"/>
      <c r="CV469" s="4"/>
      <c r="CW469" s="4"/>
      <c r="CX469" s="4"/>
      <c r="CY469" s="4"/>
      <c r="CZ469" s="4"/>
      <c r="DA469" s="4"/>
      <c r="DB469" s="4"/>
      <c r="DC469" s="4"/>
      <c r="DD469" s="4"/>
      <c r="DE469" s="4"/>
      <c r="DF469" s="4"/>
      <c r="DG469" s="4"/>
      <c r="DH469" s="4"/>
      <c r="DI469" s="4"/>
      <c r="DJ469" s="4"/>
      <c r="DK469" s="4"/>
      <c r="DL469" s="4"/>
      <c r="DM469" s="4"/>
      <c r="DN469" s="4"/>
      <c r="DO469" s="4"/>
      <c r="DP469" s="4"/>
      <c r="DQ469" s="4"/>
      <c r="DR469" s="4"/>
      <c r="DS469" s="4"/>
      <c r="DT469" s="4"/>
      <c r="DU469" s="4"/>
      <c r="DV469" s="4"/>
      <c r="DW469" s="4"/>
      <c r="DX469" s="4"/>
      <c r="DY469" s="4"/>
      <c r="DZ469" s="4"/>
      <c r="EA469" s="4"/>
      <c r="EB469" s="4"/>
      <c r="EC469" s="4"/>
      <c r="ED469" s="4"/>
      <c r="EE469" s="4"/>
      <c r="EF469" s="4"/>
      <c r="EG469" s="4"/>
      <c r="EH469" s="4"/>
      <c r="EI469" s="4"/>
      <c r="EJ469" s="4"/>
      <c r="EK469" s="4"/>
      <c r="EL469" s="4"/>
      <c r="EM469" s="4"/>
      <c r="EN469" s="4"/>
      <c r="EO469" s="4"/>
      <c r="EP469" s="4"/>
      <c r="EQ469" s="4"/>
      <c r="ER469" s="4"/>
      <c r="ES469" s="4"/>
      <c r="ET469" s="4"/>
      <c r="EU469" s="4"/>
      <c r="EV469" s="4"/>
      <c r="EW469" s="4"/>
      <c r="EX469" s="4"/>
      <c r="EY469" s="4"/>
      <c r="EZ469" s="4"/>
      <c r="FA469" s="4"/>
      <c r="FB469" s="4"/>
      <c r="FC469" s="4"/>
      <c r="FD469" s="4"/>
      <c r="FE469" s="4"/>
      <c r="FF469" s="4"/>
      <c r="FG469" s="4"/>
      <c r="FH469" s="4"/>
      <c r="FI469" s="4"/>
      <c r="FJ469" s="4"/>
      <c r="FK469" s="4"/>
      <c r="FL469" s="4"/>
      <c r="FM469" s="4"/>
      <c r="FN469" s="4"/>
      <c r="FO469" s="4"/>
      <c r="FP469" s="4"/>
      <c r="FQ469" s="4"/>
      <c r="FR469" s="4"/>
      <c r="FS469" s="4"/>
      <c r="FT469" s="4"/>
      <c r="FU469" s="4"/>
      <c r="FV469" s="4"/>
      <c r="FW469" s="4"/>
      <c r="FX469" s="4"/>
      <c r="FY469" s="4"/>
      <c r="FZ469" s="4"/>
      <c r="GA469" s="4"/>
      <c r="GB469" s="4"/>
      <c r="GC469" s="4"/>
      <c r="GD469" s="4"/>
      <c r="GE469" s="4"/>
      <c r="GF469" s="4"/>
      <c r="GG469" s="4"/>
      <c r="GH469" s="4"/>
      <c r="GI469" s="4"/>
      <c r="GJ469" s="4"/>
    </row>
    <row r="470" spans="21:192" x14ac:dyDescent="0.3">
      <c r="U470" s="14"/>
      <c r="V470" s="4"/>
      <c r="W470" s="4"/>
      <c r="X470" s="14"/>
      <c r="Y470" s="4"/>
      <c r="Z470" s="4"/>
      <c r="AA470" s="14"/>
      <c r="AB470" s="4"/>
      <c r="AC470" s="4"/>
      <c r="AD470" s="14"/>
      <c r="AE470" s="4"/>
      <c r="AF470" s="4"/>
      <c r="AG470" s="4"/>
      <c r="AH470" s="4"/>
      <c r="AI470" s="4"/>
      <c r="AJ470" s="4"/>
      <c r="AK470" s="4"/>
      <c r="AL470" s="4"/>
      <c r="AM470" s="4"/>
      <c r="AN470" s="4"/>
      <c r="AO470" s="4"/>
      <c r="AP470" s="4"/>
      <c r="AQ470" s="4"/>
      <c r="AR470" s="4"/>
      <c r="AS470" s="4"/>
      <c r="AT470" s="4"/>
      <c r="AU470" s="4"/>
      <c r="AV470" s="4"/>
      <c r="AW470" s="4"/>
      <c r="AX470" s="4"/>
      <c r="AY470" s="4">
        <v>0</v>
      </c>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c r="CG470" s="4"/>
      <c r="CH470" s="4"/>
      <c r="CI470" s="4"/>
      <c r="CJ470" s="4"/>
      <c r="CK470" s="4"/>
      <c r="CL470" s="4"/>
      <c r="CM470" s="4"/>
      <c r="CN470" s="4"/>
      <c r="CO470" s="4"/>
      <c r="CP470" s="4"/>
      <c r="CQ470" s="4"/>
      <c r="CR470" s="4"/>
      <c r="CS470" s="4"/>
      <c r="CT470" s="4"/>
      <c r="CU470" s="4"/>
      <c r="CV470" s="4"/>
      <c r="CW470" s="4"/>
      <c r="CX470" s="4"/>
      <c r="CY470" s="4"/>
      <c r="CZ470" s="4"/>
      <c r="DA470" s="4"/>
      <c r="DB470" s="4"/>
      <c r="DC470" s="4"/>
      <c r="DD470" s="4"/>
      <c r="DE470" s="4"/>
      <c r="DF470" s="4"/>
      <c r="DG470" s="4"/>
      <c r="DH470" s="4"/>
      <c r="DI470" s="4"/>
      <c r="DJ470" s="4"/>
      <c r="DK470" s="4"/>
      <c r="DL470" s="4"/>
      <c r="DM470" s="4"/>
      <c r="DN470" s="4"/>
      <c r="DO470" s="4"/>
      <c r="DP470" s="4"/>
      <c r="DQ470" s="4"/>
      <c r="DR470" s="4"/>
      <c r="DS470" s="4"/>
      <c r="DT470" s="4"/>
      <c r="DU470" s="4"/>
      <c r="DV470" s="4"/>
      <c r="DW470" s="4"/>
      <c r="DX470" s="4"/>
      <c r="DY470" s="4"/>
      <c r="DZ470" s="4"/>
      <c r="EA470" s="4"/>
      <c r="EB470" s="4"/>
      <c r="EC470" s="4"/>
      <c r="ED470" s="4"/>
      <c r="EE470" s="4"/>
      <c r="EF470" s="4"/>
      <c r="EG470" s="4"/>
      <c r="EH470" s="4"/>
      <c r="EI470" s="4"/>
      <c r="EJ470" s="4"/>
      <c r="EK470" s="4"/>
      <c r="EL470" s="4"/>
      <c r="EM470" s="4"/>
      <c r="EN470" s="4"/>
      <c r="EO470" s="4"/>
      <c r="EP470" s="4"/>
      <c r="EQ470" s="4"/>
      <c r="ER470" s="4"/>
      <c r="ES470" s="4"/>
      <c r="ET470" s="4"/>
      <c r="EU470" s="4"/>
      <c r="EV470" s="4"/>
      <c r="EW470" s="4"/>
      <c r="EX470" s="4"/>
      <c r="EY470" s="4"/>
      <c r="EZ470" s="4"/>
      <c r="FA470" s="4"/>
      <c r="FB470" s="4"/>
      <c r="FC470" s="4"/>
      <c r="FD470" s="4"/>
      <c r="FE470" s="4"/>
      <c r="FF470" s="4"/>
      <c r="FG470" s="4"/>
      <c r="FH470" s="4"/>
      <c r="FI470" s="4"/>
      <c r="FJ470" s="4"/>
      <c r="FK470" s="4"/>
      <c r="FL470" s="4"/>
      <c r="FM470" s="4"/>
      <c r="FN470" s="4"/>
      <c r="FO470" s="4"/>
      <c r="FP470" s="4"/>
      <c r="FQ470" s="4"/>
      <c r="FR470" s="4"/>
      <c r="FS470" s="4"/>
      <c r="FT470" s="4"/>
      <c r="FU470" s="4"/>
      <c r="FV470" s="4"/>
      <c r="FW470" s="4"/>
      <c r="FX470" s="4"/>
      <c r="FY470" s="4"/>
      <c r="FZ470" s="4"/>
      <c r="GA470" s="4"/>
      <c r="GB470" s="4"/>
      <c r="GC470" s="4"/>
      <c r="GD470" s="4"/>
      <c r="GE470" s="4"/>
      <c r="GF470" s="4"/>
      <c r="GG470" s="4"/>
      <c r="GH470" s="4"/>
      <c r="GI470" s="4"/>
      <c r="GJ470" s="4"/>
    </row>
    <row r="471" spans="21:192" x14ac:dyDescent="0.3">
      <c r="U471" s="14"/>
      <c r="V471" s="4"/>
      <c r="W471" s="4"/>
      <c r="X471" s="14"/>
      <c r="Y471" s="4"/>
      <c r="Z471" s="4"/>
      <c r="AA471" s="14"/>
      <c r="AB471" s="4"/>
      <c r="AC471" s="4"/>
      <c r="AD471" s="14"/>
      <c r="AE471" s="4"/>
      <c r="AF471" s="4"/>
      <c r="AG471" s="4"/>
      <c r="AH471" s="4"/>
      <c r="AI471" s="4"/>
      <c r="AJ471" s="4"/>
      <c r="AK471" s="4"/>
      <c r="AL471" s="4"/>
      <c r="AM471" s="4"/>
      <c r="AN471" s="4"/>
      <c r="AO471" s="4"/>
      <c r="AP471" s="4"/>
      <c r="AQ471" s="4"/>
      <c r="AR471" s="4"/>
      <c r="AS471" s="4"/>
      <c r="AT471" s="4"/>
      <c r="AU471" s="4"/>
      <c r="AV471" s="4"/>
      <c r="AW471" s="4"/>
      <c r="AX471" s="4"/>
      <c r="AY471" s="4">
        <v>0</v>
      </c>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c r="CH471" s="4"/>
      <c r="CI471" s="4"/>
      <c r="CJ471" s="4"/>
      <c r="CK471" s="4"/>
      <c r="CL471" s="4"/>
      <c r="CM471" s="4"/>
      <c r="CN471" s="4"/>
      <c r="CO471" s="4"/>
      <c r="CP471" s="4"/>
      <c r="CQ471" s="4"/>
      <c r="CR471" s="4"/>
      <c r="CS471" s="4"/>
      <c r="CT471" s="4"/>
      <c r="CU471" s="4"/>
      <c r="CV471" s="4"/>
      <c r="CW471" s="4"/>
      <c r="CX471" s="4"/>
      <c r="CY471" s="4"/>
      <c r="CZ471" s="4"/>
      <c r="DA471" s="4"/>
      <c r="DB471" s="4"/>
      <c r="DC471" s="4"/>
      <c r="DD471" s="4"/>
      <c r="DE471" s="4"/>
      <c r="DF471" s="4"/>
      <c r="DG471" s="4"/>
      <c r="DH471" s="4"/>
      <c r="DI471" s="4"/>
      <c r="DJ471" s="4"/>
      <c r="DK471" s="4"/>
      <c r="DL471" s="4"/>
      <c r="DM471" s="4"/>
      <c r="DN471" s="4"/>
      <c r="DO471" s="4"/>
      <c r="DP471" s="4"/>
      <c r="DQ471" s="4"/>
      <c r="DR471" s="4"/>
      <c r="DS471" s="4"/>
      <c r="DT471" s="4"/>
      <c r="DU471" s="4"/>
      <c r="DV471" s="4"/>
      <c r="DW471" s="4"/>
      <c r="DX471" s="4"/>
      <c r="DY471" s="4"/>
      <c r="DZ471" s="4"/>
      <c r="EA471" s="4"/>
      <c r="EB471" s="4"/>
      <c r="EC471" s="4"/>
      <c r="ED471" s="4"/>
      <c r="EE471" s="4"/>
      <c r="EF471" s="4"/>
      <c r="EG471" s="4"/>
      <c r="EH471" s="4"/>
      <c r="EI471" s="4"/>
      <c r="EJ471" s="4"/>
      <c r="EK471" s="4"/>
      <c r="EL471" s="4"/>
      <c r="EM471" s="4"/>
      <c r="EN471" s="4"/>
      <c r="EO471" s="4"/>
      <c r="EP471" s="4"/>
      <c r="EQ471" s="4"/>
      <c r="ER471" s="4"/>
      <c r="ES471" s="4"/>
      <c r="ET471" s="4"/>
      <c r="EU471" s="4"/>
      <c r="EV471" s="4"/>
      <c r="EW471" s="4"/>
      <c r="EX471" s="4"/>
      <c r="EY471" s="4"/>
      <c r="EZ471" s="4"/>
      <c r="FA471" s="4"/>
      <c r="FB471" s="4"/>
      <c r="FC471" s="4"/>
      <c r="FD471" s="4"/>
      <c r="FE471" s="4"/>
      <c r="FF471" s="4"/>
      <c r="FG471" s="4"/>
      <c r="FH471" s="4"/>
      <c r="FI471" s="4"/>
      <c r="FJ471" s="4"/>
      <c r="FK471" s="4"/>
      <c r="FL471" s="4"/>
      <c r="FM471" s="4"/>
      <c r="FN471" s="4"/>
      <c r="FO471" s="4"/>
      <c r="FP471" s="4"/>
      <c r="FQ471" s="4"/>
      <c r="FR471" s="4"/>
      <c r="FS471" s="4"/>
      <c r="FT471" s="4"/>
      <c r="FU471" s="4"/>
      <c r="FV471" s="4"/>
      <c r="FW471" s="4"/>
      <c r="FX471" s="4"/>
      <c r="FY471" s="4"/>
      <c r="FZ471" s="4"/>
      <c r="GA471" s="4"/>
      <c r="GB471" s="4"/>
      <c r="GC471" s="4"/>
      <c r="GD471" s="4"/>
      <c r="GE471" s="4"/>
      <c r="GF471" s="4"/>
      <c r="GG471" s="4"/>
      <c r="GH471" s="4"/>
      <c r="GI471" s="4"/>
      <c r="GJ471" s="4"/>
    </row>
    <row r="472" spans="21:192" x14ac:dyDescent="0.3">
      <c r="U472" s="14"/>
      <c r="V472" s="4"/>
      <c r="W472" s="4"/>
      <c r="X472" s="14"/>
      <c r="Y472" s="4"/>
      <c r="Z472" s="4"/>
      <c r="AA472" s="14"/>
      <c r="AB472" s="4"/>
      <c r="AC472" s="4"/>
      <c r="AD472" s="14"/>
      <c r="AE472" s="4"/>
      <c r="AF472" s="4"/>
      <c r="AG472" s="4"/>
      <c r="AH472" s="4"/>
      <c r="AI472" s="4"/>
      <c r="AJ472" s="4"/>
      <c r="AK472" s="4"/>
      <c r="AL472" s="4"/>
      <c r="AM472" s="4"/>
      <c r="AN472" s="4"/>
      <c r="AO472" s="4"/>
      <c r="AP472" s="4"/>
      <c r="AQ472" s="4"/>
      <c r="AR472" s="4"/>
      <c r="AS472" s="4"/>
      <c r="AT472" s="4"/>
      <c r="AU472" s="4"/>
      <c r="AV472" s="4"/>
      <c r="AW472" s="4"/>
      <c r="AX472" s="4"/>
      <c r="AY472" s="4">
        <v>0</v>
      </c>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4"/>
      <c r="DD472" s="4"/>
      <c r="DE472" s="4"/>
      <c r="DF472" s="4"/>
      <c r="DG472" s="4"/>
      <c r="DH472" s="4"/>
      <c r="DI472" s="4"/>
      <c r="DJ472" s="4"/>
      <c r="DK472" s="4"/>
      <c r="DL472" s="4"/>
      <c r="DM472" s="4"/>
      <c r="DN472" s="4"/>
      <c r="DO472" s="4"/>
      <c r="DP472" s="4"/>
      <c r="DQ472" s="4"/>
      <c r="DR472" s="4"/>
      <c r="DS472" s="4"/>
      <c r="DT472" s="4"/>
      <c r="DU472" s="4"/>
      <c r="DV472" s="4"/>
      <c r="DW472" s="4"/>
      <c r="DX472" s="4"/>
      <c r="DY472" s="4"/>
      <c r="DZ472" s="4"/>
      <c r="EA472" s="4"/>
      <c r="EB472" s="4"/>
      <c r="EC472" s="4"/>
      <c r="ED472" s="4"/>
      <c r="EE472" s="4"/>
      <c r="EF472" s="4"/>
      <c r="EG472" s="4"/>
      <c r="EH472" s="4"/>
      <c r="EI472" s="4"/>
      <c r="EJ472" s="4"/>
      <c r="EK472" s="4"/>
      <c r="EL472" s="4"/>
      <c r="EM472" s="4"/>
      <c r="EN472" s="4"/>
      <c r="EO472" s="4"/>
      <c r="EP472" s="4"/>
      <c r="EQ472" s="4"/>
      <c r="ER472" s="4"/>
      <c r="ES472" s="4"/>
      <c r="ET472" s="4"/>
      <c r="EU472" s="4"/>
      <c r="EV472" s="4"/>
      <c r="EW472" s="4"/>
      <c r="EX472" s="4"/>
      <c r="EY472" s="4"/>
      <c r="EZ472" s="4"/>
      <c r="FA472" s="4"/>
      <c r="FB472" s="4"/>
      <c r="FC472" s="4"/>
      <c r="FD472" s="4"/>
      <c r="FE472" s="4"/>
      <c r="FF472" s="4"/>
      <c r="FG472" s="4"/>
      <c r="FH472" s="4"/>
      <c r="FI472" s="4"/>
      <c r="FJ472" s="4"/>
      <c r="FK472" s="4"/>
      <c r="FL472" s="4"/>
      <c r="FM472" s="4"/>
      <c r="FN472" s="4"/>
      <c r="FO472" s="4"/>
      <c r="FP472" s="4"/>
      <c r="FQ472" s="4"/>
      <c r="FR472" s="4"/>
      <c r="FS472" s="4"/>
      <c r="FT472" s="4"/>
      <c r="FU472" s="4"/>
      <c r="FV472" s="4"/>
      <c r="FW472" s="4"/>
      <c r="FX472" s="4"/>
      <c r="FY472" s="4"/>
      <c r="FZ472" s="4"/>
      <c r="GA472" s="4"/>
      <c r="GB472" s="4"/>
      <c r="GC472" s="4"/>
      <c r="GD472" s="4"/>
      <c r="GE472" s="4"/>
      <c r="GF472" s="4"/>
      <c r="GG472" s="4"/>
      <c r="GH472" s="4"/>
      <c r="GI472" s="4"/>
      <c r="GJ472" s="4"/>
    </row>
    <row r="473" spans="21:192" x14ac:dyDescent="0.3">
      <c r="U473" s="14"/>
      <c r="V473" s="4"/>
      <c r="W473" s="4"/>
      <c r="X473" s="14"/>
      <c r="Y473" s="4"/>
      <c r="Z473" s="4"/>
      <c r="AA473" s="14"/>
      <c r="AB473" s="4"/>
      <c r="AC473" s="4"/>
      <c r="AD473" s="14"/>
      <c r="AE473" s="4"/>
      <c r="AF473" s="4"/>
      <c r="AG473" s="4"/>
      <c r="AH473" s="4"/>
      <c r="AI473" s="4"/>
      <c r="AJ473" s="4"/>
      <c r="AK473" s="4"/>
      <c r="AL473" s="4"/>
      <c r="AM473" s="4"/>
      <c r="AN473" s="4"/>
      <c r="AO473" s="4"/>
      <c r="AP473" s="4"/>
      <c r="AQ473" s="4"/>
      <c r="AR473" s="4"/>
      <c r="AS473" s="4"/>
      <c r="AT473" s="4"/>
      <c r="AU473" s="4"/>
      <c r="AV473" s="4"/>
      <c r="AW473" s="4"/>
      <c r="AX473" s="4"/>
      <c r="AY473" s="4">
        <v>0</v>
      </c>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4"/>
      <c r="DD473" s="4"/>
      <c r="DE473" s="4"/>
      <c r="DF473" s="4"/>
      <c r="DG473" s="4"/>
      <c r="DH473" s="4"/>
      <c r="DI473" s="4"/>
      <c r="DJ473" s="4"/>
      <c r="DK473" s="4"/>
      <c r="DL473" s="4"/>
      <c r="DM473" s="4"/>
      <c r="DN473" s="4"/>
      <c r="DO473" s="4"/>
      <c r="DP473" s="4"/>
      <c r="DQ473" s="4"/>
      <c r="DR473" s="4"/>
      <c r="DS473" s="4"/>
      <c r="DT473" s="4"/>
      <c r="DU473" s="4"/>
      <c r="DV473" s="4"/>
      <c r="DW473" s="4"/>
      <c r="DX473" s="4"/>
      <c r="DY473" s="4"/>
      <c r="DZ473" s="4"/>
      <c r="EA473" s="4"/>
      <c r="EB473" s="4"/>
      <c r="EC473" s="4"/>
      <c r="ED473" s="4"/>
      <c r="EE473" s="4"/>
      <c r="EF473" s="4"/>
      <c r="EG473" s="4"/>
      <c r="EH473" s="4"/>
      <c r="EI473" s="4"/>
      <c r="EJ473" s="4"/>
      <c r="EK473" s="4"/>
      <c r="EL473" s="4"/>
      <c r="EM473" s="4"/>
      <c r="EN473" s="4"/>
      <c r="EO473" s="4"/>
      <c r="EP473" s="4"/>
      <c r="EQ473" s="4"/>
      <c r="ER473" s="4"/>
      <c r="ES473" s="4"/>
      <c r="ET473" s="4"/>
      <c r="EU473" s="4"/>
      <c r="EV473" s="4"/>
      <c r="EW473" s="4"/>
      <c r="EX473" s="4"/>
      <c r="EY473" s="4"/>
      <c r="EZ473" s="4"/>
      <c r="FA473" s="4"/>
      <c r="FB473" s="4"/>
      <c r="FC473" s="4"/>
      <c r="FD473" s="4"/>
      <c r="FE473" s="4"/>
      <c r="FF473" s="4"/>
      <c r="FG473" s="4"/>
      <c r="FH473" s="4"/>
      <c r="FI473" s="4"/>
      <c r="FJ473" s="4"/>
      <c r="FK473" s="4"/>
      <c r="FL473" s="4"/>
      <c r="FM473" s="4"/>
      <c r="FN473" s="4"/>
      <c r="FO473" s="4"/>
      <c r="FP473" s="4"/>
      <c r="FQ473" s="4"/>
      <c r="FR473" s="4"/>
      <c r="FS473" s="4"/>
      <c r="FT473" s="4"/>
      <c r="FU473" s="4"/>
      <c r="FV473" s="4"/>
      <c r="FW473" s="4"/>
      <c r="FX473" s="4"/>
      <c r="FY473" s="4"/>
      <c r="FZ473" s="4"/>
      <c r="GA473" s="4"/>
      <c r="GB473" s="4"/>
      <c r="GC473" s="4"/>
      <c r="GD473" s="4"/>
      <c r="GE473" s="4"/>
      <c r="GF473" s="4"/>
      <c r="GG473" s="4"/>
      <c r="GH473" s="4"/>
      <c r="GI473" s="4"/>
      <c r="GJ473" s="4"/>
    </row>
    <row r="474" spans="21:192" x14ac:dyDescent="0.3">
      <c r="U474" s="14"/>
      <c r="V474" s="4"/>
      <c r="W474" s="4"/>
      <c r="X474" s="14"/>
      <c r="Y474" s="4"/>
      <c r="Z474" s="4"/>
      <c r="AA474" s="14"/>
      <c r="AB474" s="4"/>
      <c r="AC474" s="4"/>
      <c r="AD474" s="14"/>
      <c r="AE474" s="4"/>
      <c r="AF474" s="4"/>
      <c r="AG474" s="4"/>
      <c r="AH474" s="4"/>
      <c r="AI474" s="4"/>
      <c r="AJ474" s="4"/>
      <c r="AK474" s="4"/>
      <c r="AL474" s="4"/>
      <c r="AM474" s="4"/>
      <c r="AN474" s="4"/>
      <c r="AO474" s="4"/>
      <c r="AP474" s="4"/>
      <c r="AQ474" s="4"/>
      <c r="AR474" s="4"/>
      <c r="AS474" s="4"/>
      <c r="AT474" s="4"/>
      <c r="AU474" s="4"/>
      <c r="AV474" s="4"/>
      <c r="AW474" s="4"/>
      <c r="AX474" s="4"/>
      <c r="AY474" s="4">
        <v>0</v>
      </c>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c r="CG474" s="4"/>
      <c r="CH474" s="4"/>
      <c r="CI474" s="4"/>
      <c r="CJ474" s="4"/>
      <c r="CK474" s="4"/>
      <c r="CL474" s="4"/>
      <c r="CM474" s="4"/>
      <c r="CN474" s="4"/>
      <c r="CO474" s="4"/>
      <c r="CP474" s="4"/>
      <c r="CQ474" s="4"/>
      <c r="CR474" s="4"/>
      <c r="CS474" s="4"/>
      <c r="CT474" s="4"/>
      <c r="CU474" s="4"/>
      <c r="CV474" s="4"/>
      <c r="CW474" s="4"/>
      <c r="CX474" s="4"/>
      <c r="CY474" s="4"/>
      <c r="CZ474" s="4"/>
      <c r="DA474" s="4"/>
      <c r="DB474" s="4"/>
      <c r="DC474" s="4"/>
      <c r="DD474" s="4"/>
      <c r="DE474" s="4"/>
      <c r="DF474" s="4"/>
      <c r="DG474" s="4"/>
      <c r="DH474" s="4"/>
      <c r="DI474" s="4"/>
      <c r="DJ474" s="4"/>
      <c r="DK474" s="4"/>
      <c r="DL474" s="4"/>
      <c r="DM474" s="4"/>
      <c r="DN474" s="4"/>
      <c r="DO474" s="4"/>
      <c r="DP474" s="4"/>
      <c r="DQ474" s="4"/>
      <c r="DR474" s="4"/>
      <c r="DS474" s="4"/>
      <c r="DT474" s="4"/>
      <c r="DU474" s="4"/>
      <c r="DV474" s="4"/>
      <c r="DW474" s="4"/>
      <c r="DX474" s="4"/>
      <c r="DY474" s="4"/>
      <c r="DZ474" s="4"/>
      <c r="EA474" s="4"/>
      <c r="EB474" s="4"/>
      <c r="EC474" s="4"/>
      <c r="ED474" s="4"/>
      <c r="EE474" s="4"/>
      <c r="EF474" s="4"/>
      <c r="EG474" s="4"/>
      <c r="EH474" s="4"/>
      <c r="EI474" s="4"/>
      <c r="EJ474" s="4"/>
      <c r="EK474" s="4"/>
      <c r="EL474" s="4"/>
      <c r="EM474" s="4"/>
      <c r="EN474" s="4"/>
      <c r="EO474" s="4"/>
      <c r="EP474" s="4"/>
      <c r="EQ474" s="4"/>
      <c r="ER474" s="4"/>
      <c r="ES474" s="4"/>
      <c r="ET474" s="4"/>
      <c r="EU474" s="4"/>
      <c r="EV474" s="4"/>
      <c r="EW474" s="4"/>
      <c r="EX474" s="4"/>
      <c r="EY474" s="4"/>
      <c r="EZ474" s="4"/>
      <c r="FA474" s="4"/>
      <c r="FB474" s="4"/>
      <c r="FC474" s="4"/>
      <c r="FD474" s="4"/>
      <c r="FE474" s="4"/>
      <c r="FF474" s="4"/>
      <c r="FG474" s="4"/>
      <c r="FH474" s="4"/>
      <c r="FI474" s="4"/>
      <c r="FJ474" s="4"/>
      <c r="FK474" s="4"/>
      <c r="FL474" s="4"/>
      <c r="FM474" s="4"/>
      <c r="FN474" s="4"/>
      <c r="FO474" s="4"/>
      <c r="FP474" s="4"/>
      <c r="FQ474" s="4"/>
      <c r="FR474" s="4"/>
      <c r="FS474" s="4"/>
      <c r="FT474" s="4"/>
      <c r="FU474" s="4"/>
      <c r="FV474" s="4"/>
      <c r="FW474" s="4"/>
      <c r="FX474" s="4"/>
      <c r="FY474" s="4"/>
      <c r="FZ474" s="4"/>
      <c r="GA474" s="4"/>
      <c r="GB474" s="4"/>
      <c r="GC474" s="4"/>
      <c r="GD474" s="4"/>
      <c r="GE474" s="4"/>
      <c r="GF474" s="4"/>
      <c r="GG474" s="4"/>
      <c r="GH474" s="4"/>
      <c r="GI474" s="4"/>
      <c r="GJ474" s="4"/>
    </row>
    <row r="475" spans="21:192" x14ac:dyDescent="0.3">
      <c r="U475" s="14"/>
      <c r="V475" s="4"/>
      <c r="W475" s="4"/>
      <c r="X475" s="14"/>
      <c r="Y475" s="4"/>
      <c r="Z475" s="4"/>
      <c r="AA475" s="14"/>
      <c r="AB475" s="4"/>
      <c r="AC475" s="4"/>
      <c r="AD475" s="14"/>
      <c r="AE475" s="4"/>
      <c r="AF475" s="4"/>
      <c r="AG475" s="4"/>
      <c r="AH475" s="4"/>
      <c r="AI475" s="4"/>
      <c r="AJ475" s="4"/>
      <c r="AK475" s="4"/>
      <c r="AL475" s="4"/>
      <c r="AM475" s="4"/>
      <c r="AN475" s="4"/>
      <c r="AO475" s="4"/>
      <c r="AP475" s="4"/>
      <c r="AQ475" s="4"/>
      <c r="AR475" s="4"/>
      <c r="AS475" s="4"/>
      <c r="AT475" s="4"/>
      <c r="AU475" s="4"/>
      <c r="AV475" s="4"/>
      <c r="AW475" s="4"/>
      <c r="AX475" s="4"/>
      <c r="AY475" s="4">
        <v>0</v>
      </c>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c r="CG475" s="4"/>
      <c r="CH475" s="4"/>
      <c r="CI475" s="4"/>
      <c r="CJ475" s="4"/>
      <c r="CK475" s="4"/>
      <c r="CL475" s="4"/>
      <c r="CM475" s="4"/>
      <c r="CN475" s="4"/>
      <c r="CO475" s="4"/>
      <c r="CP475" s="4"/>
      <c r="CQ475" s="4"/>
      <c r="CR475" s="4"/>
      <c r="CS475" s="4"/>
      <c r="CT475" s="4"/>
      <c r="CU475" s="4"/>
      <c r="CV475" s="4"/>
      <c r="CW475" s="4"/>
      <c r="CX475" s="4"/>
      <c r="CY475" s="4"/>
      <c r="CZ475" s="4"/>
      <c r="DA475" s="4"/>
      <c r="DB475" s="4"/>
      <c r="DC475" s="4"/>
      <c r="DD475" s="4"/>
      <c r="DE475" s="4"/>
      <c r="DF475" s="4"/>
      <c r="DG475" s="4"/>
      <c r="DH475" s="4"/>
      <c r="DI475" s="4"/>
      <c r="DJ475" s="4"/>
      <c r="DK475" s="4"/>
      <c r="DL475" s="4"/>
      <c r="DM475" s="4"/>
      <c r="DN475" s="4"/>
      <c r="DO475" s="4"/>
      <c r="DP475" s="4"/>
      <c r="DQ475" s="4"/>
      <c r="DR475" s="4"/>
      <c r="DS475" s="4"/>
      <c r="DT475" s="4"/>
      <c r="DU475" s="4"/>
      <c r="DV475" s="4"/>
      <c r="DW475" s="4"/>
      <c r="DX475" s="4"/>
      <c r="DY475" s="4"/>
      <c r="DZ475" s="4"/>
      <c r="EA475" s="4"/>
      <c r="EB475" s="4"/>
      <c r="EC475" s="4"/>
      <c r="ED475" s="4"/>
      <c r="EE475" s="4"/>
      <c r="EF475" s="4"/>
      <c r="EG475" s="4"/>
      <c r="EH475" s="4"/>
      <c r="EI475" s="4"/>
      <c r="EJ475" s="4"/>
      <c r="EK475" s="4"/>
      <c r="EL475" s="4"/>
      <c r="EM475" s="4"/>
      <c r="EN475" s="4"/>
      <c r="EO475" s="4"/>
      <c r="EP475" s="4"/>
      <c r="EQ475" s="4"/>
      <c r="ER475" s="4"/>
      <c r="ES475" s="4"/>
      <c r="ET475" s="4"/>
      <c r="EU475" s="4"/>
      <c r="EV475" s="4"/>
      <c r="EW475" s="4"/>
      <c r="EX475" s="4"/>
      <c r="EY475" s="4"/>
      <c r="EZ475" s="4"/>
      <c r="FA475" s="4"/>
      <c r="FB475" s="4"/>
      <c r="FC475" s="4"/>
      <c r="FD475" s="4"/>
      <c r="FE475" s="4"/>
      <c r="FF475" s="4"/>
      <c r="FG475" s="4"/>
      <c r="FH475" s="4"/>
      <c r="FI475" s="4"/>
      <c r="FJ475" s="4"/>
      <c r="FK475" s="4"/>
      <c r="FL475" s="4"/>
      <c r="FM475" s="4"/>
      <c r="FN475" s="4"/>
      <c r="FO475" s="4"/>
      <c r="FP475" s="4"/>
      <c r="FQ475" s="4"/>
      <c r="FR475" s="4"/>
      <c r="FS475" s="4"/>
      <c r="FT475" s="4"/>
      <c r="FU475" s="4"/>
      <c r="FV475" s="4"/>
      <c r="FW475" s="4"/>
      <c r="FX475" s="4"/>
      <c r="FY475" s="4"/>
      <c r="FZ475" s="4"/>
      <c r="GA475" s="4"/>
      <c r="GB475" s="4"/>
      <c r="GC475" s="4"/>
      <c r="GD475" s="4"/>
      <c r="GE475" s="4"/>
      <c r="GF475" s="4"/>
      <c r="GG475" s="4"/>
      <c r="GH475" s="4"/>
      <c r="GI475" s="4"/>
      <c r="GJ475" s="4"/>
    </row>
    <row r="476" spans="21:192" x14ac:dyDescent="0.3">
      <c r="U476" s="14"/>
      <c r="V476" s="4"/>
      <c r="W476" s="4"/>
      <c r="X476" s="14"/>
      <c r="Y476" s="4"/>
      <c r="Z476" s="4"/>
      <c r="AA476" s="14"/>
      <c r="AB476" s="4"/>
      <c r="AC476" s="4"/>
      <c r="AD476" s="14"/>
      <c r="AE476" s="4"/>
      <c r="AF476" s="4"/>
      <c r="AG476" s="4"/>
      <c r="AH476" s="4"/>
      <c r="AI476" s="4"/>
      <c r="AJ476" s="4"/>
      <c r="AK476" s="4"/>
      <c r="AL476" s="4"/>
      <c r="AM476" s="4"/>
      <c r="AN476" s="4"/>
      <c r="AO476" s="4"/>
      <c r="AP476" s="4"/>
      <c r="AQ476" s="4"/>
      <c r="AR476" s="4"/>
      <c r="AS476" s="4"/>
      <c r="AT476" s="4"/>
      <c r="AU476" s="4"/>
      <c r="AV476" s="4"/>
      <c r="AW476" s="4"/>
      <c r="AX476" s="4"/>
      <c r="AY476" s="4">
        <v>0</v>
      </c>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c r="CG476" s="4"/>
      <c r="CH476" s="4"/>
      <c r="CI476" s="4"/>
      <c r="CJ476" s="4"/>
      <c r="CK476" s="4"/>
      <c r="CL476" s="4"/>
      <c r="CM476" s="4"/>
      <c r="CN476" s="4"/>
      <c r="CO476" s="4"/>
      <c r="CP476" s="4"/>
      <c r="CQ476" s="4"/>
      <c r="CR476" s="4"/>
      <c r="CS476" s="4"/>
      <c r="CT476" s="4"/>
      <c r="CU476" s="4"/>
      <c r="CV476" s="4"/>
      <c r="CW476" s="4"/>
      <c r="CX476" s="4"/>
      <c r="CY476" s="4"/>
      <c r="CZ476" s="4"/>
      <c r="DA476" s="4"/>
      <c r="DB476" s="4"/>
      <c r="DC476" s="4"/>
      <c r="DD476" s="4"/>
      <c r="DE476" s="4"/>
      <c r="DF476" s="4"/>
      <c r="DG476" s="4"/>
      <c r="DH476" s="4"/>
      <c r="DI476" s="4"/>
      <c r="DJ476" s="4"/>
      <c r="DK476" s="4"/>
      <c r="DL476" s="4"/>
      <c r="DM476" s="4"/>
      <c r="DN476" s="4"/>
      <c r="DO476" s="4"/>
      <c r="DP476" s="4"/>
      <c r="DQ476" s="4"/>
      <c r="DR476" s="4"/>
      <c r="DS476" s="4"/>
      <c r="DT476" s="4"/>
      <c r="DU476" s="4"/>
      <c r="DV476" s="4"/>
      <c r="DW476" s="4"/>
      <c r="DX476" s="4"/>
      <c r="DY476" s="4"/>
      <c r="DZ476" s="4"/>
      <c r="EA476" s="4"/>
      <c r="EB476" s="4"/>
      <c r="EC476" s="4"/>
      <c r="ED476" s="4"/>
      <c r="EE476" s="4"/>
      <c r="EF476" s="4"/>
      <c r="EG476" s="4"/>
      <c r="EH476" s="4"/>
      <c r="EI476" s="4"/>
      <c r="EJ476" s="4"/>
      <c r="EK476" s="4"/>
      <c r="EL476" s="4"/>
      <c r="EM476" s="4"/>
      <c r="EN476" s="4"/>
      <c r="EO476" s="4"/>
      <c r="EP476" s="4"/>
      <c r="EQ476" s="4"/>
      <c r="ER476" s="4"/>
      <c r="ES476" s="4"/>
      <c r="ET476" s="4"/>
      <c r="EU476" s="4"/>
      <c r="EV476" s="4"/>
      <c r="EW476" s="4"/>
      <c r="EX476" s="4"/>
      <c r="EY476" s="4"/>
      <c r="EZ476" s="4"/>
      <c r="FA476" s="4"/>
      <c r="FB476" s="4"/>
      <c r="FC476" s="4"/>
      <c r="FD476" s="4"/>
      <c r="FE476" s="4"/>
      <c r="FF476" s="4"/>
      <c r="FG476" s="4"/>
      <c r="FH476" s="4"/>
      <c r="FI476" s="4"/>
      <c r="FJ476" s="4"/>
      <c r="FK476" s="4"/>
      <c r="FL476" s="4"/>
      <c r="FM476" s="4"/>
      <c r="FN476" s="4"/>
      <c r="FO476" s="4"/>
      <c r="FP476" s="4"/>
      <c r="FQ476" s="4"/>
      <c r="FR476" s="4"/>
      <c r="FS476" s="4"/>
      <c r="FT476" s="4"/>
      <c r="FU476" s="4"/>
      <c r="FV476" s="4"/>
      <c r="FW476" s="4"/>
      <c r="FX476" s="4"/>
      <c r="FY476" s="4"/>
      <c r="FZ476" s="4"/>
      <c r="GA476" s="4"/>
      <c r="GB476" s="4"/>
      <c r="GC476" s="4"/>
      <c r="GD476" s="4"/>
      <c r="GE476" s="4"/>
      <c r="GF476" s="4"/>
      <c r="GG476" s="4"/>
      <c r="GH476" s="4"/>
      <c r="GI476" s="4"/>
      <c r="GJ476" s="4"/>
    </row>
    <row r="477" spans="21:192" x14ac:dyDescent="0.3">
      <c r="U477" s="14"/>
      <c r="V477" s="4"/>
      <c r="W477" s="4"/>
      <c r="X477" s="14"/>
      <c r="Y477" s="4"/>
      <c r="Z477" s="4"/>
      <c r="AA477" s="14"/>
      <c r="AB477" s="4"/>
      <c r="AC477" s="4"/>
      <c r="AD477" s="1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c r="CG477" s="4"/>
      <c r="CH477" s="4"/>
      <c r="CI477" s="4"/>
      <c r="CJ477" s="4"/>
      <c r="CK477" s="4"/>
      <c r="CL477" s="4"/>
      <c r="CM477" s="4"/>
      <c r="CN477" s="4"/>
      <c r="CO477" s="4"/>
      <c r="CP477" s="4"/>
      <c r="CQ477" s="4"/>
      <c r="CR477" s="4"/>
      <c r="CS477" s="4"/>
      <c r="CT477" s="4"/>
      <c r="CU477" s="4"/>
      <c r="CV477" s="4"/>
      <c r="CW477" s="4"/>
      <c r="CX477" s="4"/>
      <c r="CY477" s="4"/>
      <c r="CZ477" s="4"/>
      <c r="DA477" s="4"/>
      <c r="DB477" s="4"/>
      <c r="DC477" s="4"/>
      <c r="DD477" s="4"/>
      <c r="DE477" s="4"/>
      <c r="DF477" s="4"/>
      <c r="DG477" s="4"/>
      <c r="DH477" s="4"/>
      <c r="DI477" s="4"/>
      <c r="DJ477" s="4"/>
      <c r="DK477" s="4"/>
      <c r="DL477" s="4"/>
      <c r="DM477" s="4"/>
      <c r="DN477" s="4"/>
      <c r="DO477" s="4"/>
      <c r="DP477" s="4"/>
      <c r="DQ477" s="4"/>
      <c r="DR477" s="4"/>
      <c r="DS477" s="4"/>
      <c r="DT477" s="4"/>
      <c r="DU477" s="4"/>
      <c r="DV477" s="4"/>
      <c r="DW477" s="4"/>
      <c r="DX477" s="4"/>
      <c r="DY477" s="4"/>
      <c r="DZ477" s="4"/>
      <c r="EA477" s="4"/>
      <c r="EB477" s="4"/>
      <c r="EC477" s="4"/>
      <c r="ED477" s="4"/>
      <c r="EE477" s="4"/>
      <c r="EF477" s="4"/>
      <c r="EG477" s="4"/>
      <c r="EH477" s="4"/>
      <c r="EI477" s="4"/>
      <c r="EJ477" s="4"/>
      <c r="EK477" s="4"/>
      <c r="EL477" s="4"/>
      <c r="EM477" s="4"/>
      <c r="EN477" s="4"/>
      <c r="EO477" s="4"/>
      <c r="EP477" s="4"/>
      <c r="EQ477" s="4"/>
      <c r="ER477" s="4"/>
      <c r="ES477" s="4"/>
      <c r="ET477" s="4"/>
      <c r="EU477" s="4"/>
      <c r="EV477" s="4"/>
      <c r="EW477" s="4"/>
      <c r="EX477" s="4"/>
      <c r="EY477" s="4"/>
      <c r="EZ477" s="4"/>
      <c r="FA477" s="4"/>
      <c r="FB477" s="4"/>
      <c r="FC477" s="4"/>
      <c r="FD477" s="4"/>
      <c r="FE477" s="4"/>
      <c r="FF477" s="4"/>
      <c r="FG477" s="4"/>
      <c r="FH477" s="4"/>
      <c r="FI477" s="4"/>
      <c r="FJ477" s="4"/>
      <c r="FK477" s="4"/>
      <c r="FL477" s="4"/>
      <c r="FM477" s="4"/>
      <c r="FN477" s="4"/>
      <c r="FO477" s="4"/>
      <c r="FP477" s="4"/>
      <c r="FQ477" s="4"/>
      <c r="FR477" s="4"/>
      <c r="FS477" s="4"/>
      <c r="FT477" s="4"/>
      <c r="FU477" s="4"/>
      <c r="FV477" s="4"/>
      <c r="FW477" s="4"/>
      <c r="FX477" s="4"/>
      <c r="FY477" s="4"/>
      <c r="FZ477" s="4"/>
      <c r="GA477" s="4"/>
      <c r="GB477" s="4"/>
      <c r="GC477" s="4"/>
      <c r="GD477" s="4"/>
      <c r="GE477" s="4"/>
      <c r="GF477" s="4"/>
      <c r="GG477" s="4"/>
      <c r="GH477" s="4"/>
      <c r="GI477" s="4"/>
      <c r="GJ477" s="4"/>
    </row>
    <row r="478" spans="21:192" x14ac:dyDescent="0.3">
      <c r="U478" s="14"/>
      <c r="V478" s="4"/>
      <c r="W478" s="4"/>
      <c r="X478" s="14"/>
      <c r="Y478" s="4"/>
      <c r="Z478" s="4"/>
      <c r="AA478" s="14"/>
      <c r="AB478" s="4"/>
      <c r="AC478" s="4"/>
      <c r="AD478" s="1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c r="CG478" s="4"/>
      <c r="CH478" s="4"/>
      <c r="CI478" s="4"/>
      <c r="CJ478" s="4"/>
      <c r="CK478" s="4"/>
      <c r="CL478" s="4"/>
      <c r="CM478" s="4"/>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4"/>
      <c r="DL478" s="4"/>
      <c r="DM478" s="4"/>
      <c r="DN478" s="4"/>
      <c r="DO478" s="4"/>
      <c r="DP478" s="4"/>
      <c r="DQ478" s="4"/>
      <c r="DR478" s="4"/>
      <c r="DS478" s="4"/>
      <c r="DT478" s="4"/>
      <c r="DU478" s="4"/>
      <c r="DV478" s="4"/>
      <c r="DW478" s="4"/>
      <c r="DX478" s="4"/>
      <c r="DY478" s="4"/>
      <c r="DZ478" s="4"/>
      <c r="EA478" s="4"/>
      <c r="EB478" s="4"/>
      <c r="EC478" s="4"/>
      <c r="ED478" s="4"/>
      <c r="EE478" s="4"/>
      <c r="EF478" s="4"/>
      <c r="EG478" s="4"/>
      <c r="EH478" s="4"/>
      <c r="EI478" s="4"/>
      <c r="EJ478" s="4"/>
      <c r="EK478" s="4"/>
      <c r="EL478" s="4"/>
      <c r="EM478" s="4"/>
      <c r="EN478" s="4"/>
      <c r="EO478" s="4"/>
      <c r="EP478" s="4"/>
      <c r="EQ478" s="4"/>
      <c r="ER478" s="4"/>
      <c r="ES478" s="4"/>
      <c r="ET478" s="4"/>
      <c r="EU478" s="4"/>
      <c r="EV478" s="4"/>
      <c r="EW478" s="4"/>
      <c r="EX478" s="4"/>
      <c r="EY478" s="4"/>
      <c r="EZ478" s="4"/>
      <c r="FA478" s="4"/>
      <c r="FB478" s="4"/>
      <c r="FC478" s="4"/>
      <c r="FD478" s="4"/>
      <c r="FE478" s="4"/>
      <c r="FF478" s="4"/>
      <c r="FG478" s="4"/>
      <c r="FH478" s="4"/>
      <c r="FI478" s="4"/>
      <c r="FJ478" s="4"/>
      <c r="FK478" s="4"/>
      <c r="FL478" s="4"/>
      <c r="FM478" s="4"/>
      <c r="FN478" s="4"/>
      <c r="FO478" s="4"/>
      <c r="FP478" s="4"/>
      <c r="FQ478" s="4"/>
      <c r="FR478" s="4"/>
      <c r="FS478" s="4"/>
      <c r="FT478" s="4"/>
      <c r="FU478" s="4"/>
      <c r="FV478" s="4"/>
      <c r="FW478" s="4"/>
      <c r="FX478" s="4"/>
      <c r="FY478" s="4"/>
      <c r="FZ478" s="4"/>
      <c r="GA478" s="4"/>
      <c r="GB478" s="4"/>
      <c r="GC478" s="4"/>
      <c r="GD478" s="4"/>
      <c r="GE478" s="4"/>
      <c r="GF478" s="4"/>
      <c r="GG478" s="4"/>
      <c r="GH478" s="4"/>
      <c r="GI478" s="4"/>
      <c r="GJ478" s="4"/>
    </row>
    <row r="479" spans="21:192" x14ac:dyDescent="0.3">
      <c r="U479" s="14"/>
      <c r="V479" s="4"/>
      <c r="W479" s="4"/>
      <c r="X479" s="14"/>
      <c r="Y479" s="4"/>
      <c r="Z479" s="4"/>
      <c r="AA479" s="14"/>
      <c r="AB479" s="4"/>
      <c r="AC479" s="4"/>
      <c r="AD479" s="1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c r="CG479" s="4"/>
      <c r="CH479" s="4"/>
      <c r="CI479" s="4"/>
      <c r="CJ479" s="4"/>
      <c r="CK479" s="4"/>
      <c r="CL479" s="4"/>
      <c r="CM479" s="4"/>
      <c r="CN479" s="4"/>
      <c r="CO479" s="4"/>
      <c r="CP479" s="4"/>
      <c r="CQ479" s="4"/>
      <c r="CR479" s="4"/>
      <c r="CS479" s="4"/>
      <c r="CT479" s="4"/>
      <c r="CU479" s="4"/>
      <c r="CV479" s="4"/>
      <c r="CW479" s="4"/>
      <c r="CX479" s="4"/>
      <c r="CY479" s="4"/>
      <c r="CZ479" s="4"/>
      <c r="DA479" s="4"/>
      <c r="DB479" s="4"/>
      <c r="DC479" s="4"/>
      <c r="DD479" s="4"/>
      <c r="DE479" s="4"/>
      <c r="DF479" s="4"/>
      <c r="DG479" s="4"/>
      <c r="DH479" s="4"/>
      <c r="DI479" s="4"/>
      <c r="DJ479" s="4"/>
      <c r="DK479" s="4"/>
      <c r="DL479" s="4"/>
      <c r="DM479" s="4"/>
      <c r="DN479" s="4"/>
      <c r="DO479" s="4"/>
      <c r="DP479" s="4"/>
      <c r="DQ479" s="4"/>
      <c r="DR479" s="4"/>
      <c r="DS479" s="4"/>
      <c r="DT479" s="4"/>
      <c r="DU479" s="4"/>
      <c r="DV479" s="4"/>
      <c r="DW479" s="4"/>
      <c r="DX479" s="4"/>
      <c r="DY479" s="4"/>
      <c r="DZ479" s="4"/>
      <c r="EA479" s="4"/>
      <c r="EB479" s="4"/>
      <c r="EC479" s="4"/>
      <c r="ED479" s="4"/>
      <c r="EE479" s="4"/>
      <c r="EF479" s="4"/>
      <c r="EG479" s="4"/>
      <c r="EH479" s="4"/>
      <c r="EI479" s="4"/>
      <c r="EJ479" s="4"/>
      <c r="EK479" s="4"/>
      <c r="EL479" s="4"/>
      <c r="EM479" s="4"/>
      <c r="EN479" s="4"/>
      <c r="EO479" s="4"/>
      <c r="EP479" s="4"/>
      <c r="EQ479" s="4"/>
      <c r="ER479" s="4"/>
      <c r="ES479" s="4"/>
      <c r="ET479" s="4"/>
      <c r="EU479" s="4"/>
      <c r="EV479" s="4"/>
      <c r="EW479" s="4"/>
      <c r="EX479" s="4"/>
      <c r="EY479" s="4"/>
      <c r="EZ479" s="4"/>
      <c r="FA479" s="4"/>
      <c r="FB479" s="4"/>
      <c r="FC479" s="4"/>
      <c r="FD479" s="4"/>
      <c r="FE479" s="4"/>
      <c r="FF479" s="4"/>
      <c r="FG479" s="4"/>
      <c r="FH479" s="4"/>
      <c r="FI479" s="4"/>
      <c r="FJ479" s="4"/>
      <c r="FK479" s="4"/>
      <c r="FL479" s="4"/>
      <c r="FM479" s="4"/>
      <c r="FN479" s="4"/>
      <c r="FO479" s="4"/>
      <c r="FP479" s="4"/>
      <c r="FQ479" s="4"/>
      <c r="FR479" s="4"/>
      <c r="FS479" s="4"/>
      <c r="FT479" s="4"/>
      <c r="FU479" s="4"/>
      <c r="FV479" s="4"/>
      <c r="FW479" s="4"/>
      <c r="FX479" s="4"/>
      <c r="FY479" s="4"/>
      <c r="FZ479" s="4"/>
      <c r="GA479" s="4"/>
      <c r="GB479" s="4"/>
      <c r="GC479" s="4"/>
      <c r="GD479" s="4"/>
      <c r="GE479" s="4"/>
      <c r="GF479" s="4"/>
      <c r="GG479" s="4"/>
      <c r="GH479" s="4"/>
      <c r="GI479" s="4"/>
      <c r="GJ479" s="4"/>
    </row>
    <row r="480" spans="21:192" x14ac:dyDescent="0.3">
      <c r="U480" s="14"/>
      <c r="V480" s="4"/>
      <c r="W480" s="4"/>
      <c r="X480" s="14"/>
      <c r="Y480" s="4"/>
      <c r="Z480" s="4"/>
      <c r="AA480" s="14"/>
      <c r="AB480" s="4"/>
      <c r="AC480" s="4"/>
      <c r="AD480" s="1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c r="CG480" s="4"/>
      <c r="CH480" s="4"/>
      <c r="CI480" s="4"/>
      <c r="CJ480" s="4"/>
      <c r="CK480" s="4"/>
      <c r="CL480" s="4"/>
      <c r="CM480" s="4"/>
      <c r="CN480" s="4"/>
      <c r="CO480" s="4"/>
      <c r="CP480" s="4"/>
      <c r="CQ480" s="4"/>
      <c r="CR480" s="4"/>
      <c r="CS480" s="4"/>
      <c r="CT480" s="4"/>
      <c r="CU480" s="4"/>
      <c r="CV480" s="4"/>
      <c r="CW480" s="4"/>
      <c r="CX480" s="4"/>
      <c r="CY480" s="4"/>
      <c r="CZ480" s="4"/>
      <c r="DA480" s="4"/>
      <c r="DB480" s="4"/>
      <c r="DC480" s="4"/>
      <c r="DD480" s="4"/>
      <c r="DE480" s="4"/>
      <c r="DF480" s="4"/>
      <c r="DG480" s="4"/>
      <c r="DH480" s="4"/>
      <c r="DI480" s="4"/>
      <c r="DJ480" s="4"/>
      <c r="DK480" s="4"/>
      <c r="DL480" s="4"/>
      <c r="DM480" s="4"/>
      <c r="DN480" s="4"/>
      <c r="DO480" s="4"/>
      <c r="DP480" s="4"/>
      <c r="DQ480" s="4"/>
      <c r="DR480" s="4"/>
      <c r="DS480" s="4"/>
      <c r="DT480" s="4"/>
      <c r="DU480" s="4"/>
      <c r="DV480" s="4"/>
      <c r="DW480" s="4"/>
      <c r="DX480" s="4"/>
      <c r="DY480" s="4"/>
      <c r="DZ480" s="4"/>
      <c r="EA480" s="4"/>
      <c r="EB480" s="4"/>
      <c r="EC480" s="4"/>
      <c r="ED480" s="4"/>
      <c r="EE480" s="4"/>
      <c r="EF480" s="4"/>
      <c r="EG480" s="4"/>
      <c r="EH480" s="4"/>
      <c r="EI480" s="4"/>
      <c r="EJ480" s="4"/>
      <c r="EK480" s="4"/>
      <c r="EL480" s="4"/>
      <c r="EM480" s="4"/>
      <c r="EN480" s="4"/>
      <c r="EO480" s="4"/>
      <c r="EP480" s="4"/>
      <c r="EQ480" s="4"/>
      <c r="ER480" s="4"/>
      <c r="ES480" s="4"/>
      <c r="ET480" s="4"/>
      <c r="EU480" s="4"/>
      <c r="EV480" s="4"/>
      <c r="EW480" s="4"/>
      <c r="EX480" s="4"/>
      <c r="EY480" s="4"/>
      <c r="EZ480" s="4"/>
      <c r="FA480" s="4"/>
      <c r="FB480" s="4"/>
      <c r="FC480" s="4"/>
      <c r="FD480" s="4"/>
      <c r="FE480" s="4"/>
      <c r="FF480" s="4"/>
      <c r="FG480" s="4"/>
      <c r="FH480" s="4"/>
      <c r="FI480" s="4"/>
      <c r="FJ480" s="4"/>
      <c r="FK480" s="4"/>
      <c r="FL480" s="4"/>
      <c r="FM480" s="4"/>
      <c r="FN480" s="4"/>
      <c r="FO480" s="4"/>
      <c r="FP480" s="4"/>
      <c r="FQ480" s="4"/>
      <c r="FR480" s="4"/>
      <c r="FS480" s="4"/>
      <c r="FT480" s="4"/>
      <c r="FU480" s="4"/>
      <c r="FV480" s="4"/>
      <c r="FW480" s="4"/>
      <c r="FX480" s="4"/>
      <c r="FY480" s="4"/>
      <c r="FZ480" s="4"/>
      <c r="GA480" s="4"/>
      <c r="GB480" s="4"/>
      <c r="GC480" s="4"/>
      <c r="GD480" s="4"/>
      <c r="GE480" s="4"/>
      <c r="GF480" s="4"/>
      <c r="GG480" s="4"/>
      <c r="GH480" s="4"/>
      <c r="GI480" s="4"/>
      <c r="GJ480" s="4"/>
    </row>
    <row r="481" spans="21:192" x14ac:dyDescent="0.3">
      <c r="U481" s="14"/>
      <c r="V481" s="4"/>
      <c r="W481" s="4"/>
      <c r="X481" s="14"/>
      <c r="Y481" s="4"/>
      <c r="Z481" s="4"/>
      <c r="AA481" s="14"/>
      <c r="AB481" s="4"/>
      <c r="AC481" s="4"/>
      <c r="AD481" s="1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c r="DM481" s="4"/>
      <c r="DN481" s="4"/>
      <c r="DO481" s="4"/>
      <c r="DP481" s="4"/>
      <c r="DQ481" s="4"/>
      <c r="DR481" s="4"/>
      <c r="DS481" s="4"/>
      <c r="DT481" s="4"/>
      <c r="DU481" s="4"/>
      <c r="DV481" s="4"/>
      <c r="DW481" s="4"/>
      <c r="DX481" s="4"/>
      <c r="DY481" s="4"/>
      <c r="DZ481" s="4"/>
      <c r="EA481" s="4"/>
      <c r="EB481" s="4"/>
      <c r="EC481" s="4"/>
      <c r="ED481" s="4"/>
      <c r="EE481" s="4"/>
      <c r="EF481" s="4"/>
      <c r="EG481" s="4"/>
      <c r="EH481" s="4"/>
      <c r="EI481" s="4"/>
      <c r="EJ481" s="4"/>
      <c r="EK481" s="4"/>
      <c r="EL481" s="4"/>
      <c r="EM481" s="4"/>
      <c r="EN481" s="4"/>
      <c r="EO481" s="4"/>
      <c r="EP481" s="4"/>
      <c r="EQ481" s="4"/>
      <c r="ER481" s="4"/>
      <c r="ES481" s="4"/>
      <c r="ET481" s="4"/>
      <c r="EU481" s="4"/>
      <c r="EV481" s="4"/>
      <c r="EW481" s="4"/>
      <c r="EX481" s="4"/>
      <c r="EY481" s="4"/>
      <c r="EZ481" s="4"/>
      <c r="FA481" s="4"/>
      <c r="FB481" s="4"/>
      <c r="FC481" s="4"/>
      <c r="FD481" s="4"/>
      <c r="FE481" s="4"/>
      <c r="FF481" s="4"/>
      <c r="FG481" s="4"/>
      <c r="FH481" s="4"/>
      <c r="FI481" s="4"/>
      <c r="FJ481" s="4"/>
      <c r="FK481" s="4"/>
      <c r="FL481" s="4"/>
      <c r="FM481" s="4"/>
      <c r="FN481" s="4"/>
      <c r="FO481" s="4"/>
      <c r="FP481" s="4"/>
      <c r="FQ481" s="4"/>
      <c r="FR481" s="4"/>
      <c r="FS481" s="4"/>
      <c r="FT481" s="4"/>
      <c r="FU481" s="4"/>
      <c r="FV481" s="4"/>
      <c r="FW481" s="4"/>
      <c r="FX481" s="4"/>
      <c r="FY481" s="4"/>
      <c r="FZ481" s="4"/>
      <c r="GA481" s="4"/>
      <c r="GB481" s="4"/>
      <c r="GC481" s="4"/>
      <c r="GD481" s="4"/>
      <c r="GE481" s="4"/>
      <c r="GF481" s="4"/>
      <c r="GG481" s="4"/>
      <c r="GH481" s="4"/>
      <c r="GI481" s="4"/>
      <c r="GJ481" s="4"/>
    </row>
    <row r="482" spans="21:192" x14ac:dyDescent="0.3">
      <c r="U482" s="14"/>
      <c r="V482" s="4"/>
      <c r="W482" s="4"/>
      <c r="X482" s="14"/>
      <c r="Y482" s="4"/>
      <c r="Z482" s="4"/>
      <c r="AA482" s="14"/>
      <c r="AB482" s="4"/>
      <c r="AC482" s="4"/>
      <c r="AD482" s="1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4"/>
      <c r="DD482" s="4"/>
      <c r="DE482" s="4"/>
      <c r="DF482" s="4"/>
      <c r="DG482" s="4"/>
      <c r="DH482" s="4"/>
      <c r="DI482" s="4"/>
      <c r="DJ482" s="4"/>
      <c r="DK482" s="4"/>
      <c r="DL482" s="4"/>
      <c r="DM482" s="4"/>
      <c r="DN482" s="4"/>
      <c r="DO482" s="4"/>
      <c r="DP482" s="4"/>
      <c r="DQ482" s="4"/>
      <c r="DR482" s="4"/>
      <c r="DS482" s="4"/>
      <c r="DT482" s="4"/>
      <c r="DU482" s="4"/>
      <c r="DV482" s="4"/>
      <c r="DW482" s="4"/>
      <c r="DX482" s="4"/>
      <c r="DY482" s="4"/>
      <c r="DZ482" s="4"/>
      <c r="EA482" s="4"/>
      <c r="EB482" s="4"/>
      <c r="EC482" s="4"/>
      <c r="ED482" s="4"/>
      <c r="EE482" s="4"/>
      <c r="EF482" s="4"/>
      <c r="EG482" s="4"/>
      <c r="EH482" s="4"/>
      <c r="EI482" s="4"/>
      <c r="EJ482" s="4"/>
      <c r="EK482" s="4"/>
      <c r="EL482" s="4"/>
      <c r="EM482" s="4"/>
      <c r="EN482" s="4"/>
      <c r="EO482" s="4"/>
      <c r="EP482" s="4"/>
      <c r="EQ482" s="4"/>
      <c r="ER482" s="4"/>
      <c r="ES482" s="4"/>
      <c r="ET482" s="4"/>
      <c r="EU482" s="4"/>
      <c r="EV482" s="4"/>
      <c r="EW482" s="4"/>
      <c r="EX482" s="4"/>
      <c r="EY482" s="4"/>
      <c r="EZ482" s="4"/>
      <c r="FA482" s="4"/>
      <c r="FB482" s="4"/>
      <c r="FC482" s="4"/>
      <c r="FD482" s="4"/>
      <c r="FE482" s="4"/>
      <c r="FF482" s="4"/>
      <c r="FG482" s="4"/>
      <c r="FH482" s="4"/>
      <c r="FI482" s="4"/>
      <c r="FJ482" s="4"/>
      <c r="FK482" s="4"/>
      <c r="FL482" s="4"/>
      <c r="FM482" s="4"/>
      <c r="FN482" s="4"/>
      <c r="FO482" s="4"/>
      <c r="FP482" s="4"/>
      <c r="FQ482" s="4"/>
      <c r="FR482" s="4"/>
      <c r="FS482" s="4"/>
      <c r="FT482" s="4"/>
      <c r="FU482" s="4"/>
      <c r="FV482" s="4"/>
      <c r="FW482" s="4"/>
      <c r="FX482" s="4"/>
      <c r="FY482" s="4"/>
      <c r="FZ482" s="4"/>
      <c r="GA482" s="4"/>
      <c r="GB482" s="4"/>
      <c r="GC482" s="4"/>
      <c r="GD482" s="4"/>
      <c r="GE482" s="4"/>
      <c r="GF482" s="4"/>
      <c r="GG482" s="4"/>
      <c r="GH482" s="4"/>
      <c r="GI482" s="4"/>
      <c r="GJ482" s="4"/>
    </row>
    <row r="483" spans="21:192" x14ac:dyDescent="0.3">
      <c r="U483" s="14"/>
      <c r="V483" s="4"/>
      <c r="W483" s="4"/>
      <c r="X483" s="14"/>
      <c r="Y483" s="4"/>
      <c r="Z483" s="4"/>
      <c r="AA483" s="14"/>
      <c r="AB483" s="4"/>
      <c r="AC483" s="4"/>
      <c r="AD483" s="1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4"/>
      <c r="DD483" s="4"/>
      <c r="DE483" s="4"/>
      <c r="DF483" s="4"/>
      <c r="DG483" s="4"/>
      <c r="DH483" s="4"/>
      <c r="DI483" s="4"/>
      <c r="DJ483" s="4"/>
      <c r="DK483" s="4"/>
      <c r="DL483" s="4"/>
      <c r="DM483" s="4"/>
      <c r="DN483" s="4"/>
      <c r="DO483" s="4"/>
      <c r="DP483" s="4"/>
      <c r="DQ483" s="4"/>
      <c r="DR483" s="4"/>
      <c r="DS483" s="4"/>
      <c r="DT483" s="4"/>
      <c r="DU483" s="4"/>
      <c r="DV483" s="4"/>
      <c r="DW483" s="4"/>
      <c r="DX483" s="4"/>
      <c r="DY483" s="4"/>
      <c r="DZ483" s="4"/>
      <c r="EA483" s="4"/>
      <c r="EB483" s="4"/>
      <c r="EC483" s="4"/>
      <c r="ED483" s="4"/>
      <c r="EE483" s="4"/>
      <c r="EF483" s="4"/>
      <c r="EG483" s="4"/>
      <c r="EH483" s="4"/>
      <c r="EI483" s="4"/>
      <c r="EJ483" s="4"/>
      <c r="EK483" s="4"/>
      <c r="EL483" s="4"/>
      <c r="EM483" s="4"/>
      <c r="EN483" s="4"/>
      <c r="EO483" s="4"/>
      <c r="EP483" s="4"/>
      <c r="EQ483" s="4"/>
      <c r="ER483" s="4"/>
      <c r="ES483" s="4"/>
      <c r="ET483" s="4"/>
      <c r="EU483" s="4"/>
      <c r="EV483" s="4"/>
      <c r="EW483" s="4"/>
      <c r="EX483" s="4"/>
      <c r="EY483" s="4"/>
      <c r="EZ483" s="4"/>
      <c r="FA483" s="4"/>
      <c r="FB483" s="4"/>
      <c r="FC483" s="4"/>
      <c r="FD483" s="4"/>
      <c r="FE483" s="4"/>
      <c r="FF483" s="4"/>
      <c r="FG483" s="4"/>
      <c r="FH483" s="4"/>
      <c r="FI483" s="4"/>
      <c r="FJ483" s="4"/>
      <c r="FK483" s="4"/>
      <c r="FL483" s="4"/>
      <c r="FM483" s="4"/>
      <c r="FN483" s="4"/>
      <c r="FO483" s="4"/>
      <c r="FP483" s="4"/>
      <c r="FQ483" s="4"/>
      <c r="FR483" s="4"/>
      <c r="FS483" s="4"/>
      <c r="FT483" s="4"/>
      <c r="FU483" s="4"/>
      <c r="FV483" s="4"/>
      <c r="FW483" s="4"/>
      <c r="FX483" s="4"/>
      <c r="FY483" s="4"/>
      <c r="FZ483" s="4"/>
      <c r="GA483" s="4"/>
      <c r="GB483" s="4"/>
      <c r="GC483" s="4"/>
      <c r="GD483" s="4"/>
      <c r="GE483" s="4"/>
      <c r="GF483" s="4"/>
      <c r="GG483" s="4"/>
      <c r="GH483" s="4"/>
      <c r="GI483" s="4"/>
      <c r="GJ483" s="4"/>
    </row>
    <row r="484" spans="21:192" x14ac:dyDescent="0.3">
      <c r="U484" s="14"/>
      <c r="V484" s="4"/>
      <c r="W484" s="4"/>
      <c r="X484" s="14"/>
      <c r="Y484" s="4"/>
      <c r="Z484" s="4"/>
      <c r="AA484" s="14"/>
      <c r="AB484" s="4"/>
      <c r="AC484" s="4"/>
      <c r="AD484" s="1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4"/>
      <c r="DD484" s="4"/>
      <c r="DE484" s="4"/>
      <c r="DF484" s="4"/>
      <c r="DG484" s="4"/>
      <c r="DH484" s="4"/>
      <c r="DI484" s="4"/>
      <c r="DJ484" s="4"/>
      <c r="DK484" s="4"/>
      <c r="DL484" s="4"/>
      <c r="DM484" s="4"/>
      <c r="DN484" s="4"/>
      <c r="DO484" s="4"/>
      <c r="DP484" s="4"/>
      <c r="DQ484" s="4"/>
      <c r="DR484" s="4"/>
      <c r="DS484" s="4"/>
      <c r="DT484" s="4"/>
      <c r="DU484" s="4"/>
      <c r="DV484" s="4"/>
      <c r="DW484" s="4"/>
      <c r="DX484" s="4"/>
      <c r="DY484" s="4"/>
      <c r="DZ484" s="4"/>
      <c r="EA484" s="4"/>
      <c r="EB484" s="4"/>
      <c r="EC484" s="4"/>
      <c r="ED484" s="4"/>
      <c r="EE484" s="4"/>
      <c r="EF484" s="4"/>
      <c r="EG484" s="4"/>
      <c r="EH484" s="4"/>
      <c r="EI484" s="4"/>
      <c r="EJ484" s="4"/>
      <c r="EK484" s="4"/>
      <c r="EL484" s="4"/>
      <c r="EM484" s="4"/>
      <c r="EN484" s="4"/>
      <c r="EO484" s="4"/>
      <c r="EP484" s="4"/>
      <c r="EQ484" s="4"/>
      <c r="ER484" s="4"/>
      <c r="ES484" s="4"/>
      <c r="ET484" s="4"/>
      <c r="EU484" s="4"/>
      <c r="EV484" s="4"/>
      <c r="EW484" s="4"/>
      <c r="EX484" s="4"/>
      <c r="EY484" s="4"/>
      <c r="EZ484" s="4"/>
      <c r="FA484" s="4"/>
      <c r="FB484" s="4"/>
      <c r="FC484" s="4"/>
      <c r="FD484" s="4"/>
      <c r="FE484" s="4"/>
      <c r="FF484" s="4"/>
      <c r="FG484" s="4"/>
      <c r="FH484" s="4"/>
      <c r="FI484" s="4"/>
      <c r="FJ484" s="4"/>
      <c r="FK484" s="4"/>
      <c r="FL484" s="4"/>
      <c r="FM484" s="4"/>
      <c r="FN484" s="4"/>
      <c r="FO484" s="4"/>
      <c r="FP484" s="4"/>
      <c r="FQ484" s="4"/>
      <c r="FR484" s="4"/>
      <c r="FS484" s="4"/>
      <c r="FT484" s="4"/>
      <c r="FU484" s="4"/>
      <c r="FV484" s="4"/>
      <c r="FW484" s="4"/>
      <c r="FX484" s="4"/>
      <c r="FY484" s="4"/>
      <c r="FZ484" s="4"/>
      <c r="GA484" s="4"/>
      <c r="GB484" s="4"/>
      <c r="GC484" s="4"/>
      <c r="GD484" s="4"/>
      <c r="GE484" s="4"/>
      <c r="GF484" s="4"/>
      <c r="GG484" s="4"/>
      <c r="GH484" s="4"/>
      <c r="GI484" s="4"/>
      <c r="GJ484" s="4"/>
    </row>
    <row r="485" spans="21:192" x14ac:dyDescent="0.3">
      <c r="U485" s="14"/>
      <c r="V485" s="4"/>
      <c r="W485" s="4"/>
      <c r="X485" s="14"/>
      <c r="Y485" s="4"/>
      <c r="Z485" s="4"/>
      <c r="AA485" s="14"/>
      <c r="AB485" s="4"/>
      <c r="AC485" s="4"/>
      <c r="AD485" s="1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4"/>
      <c r="DD485" s="4"/>
      <c r="DE485" s="4"/>
      <c r="DF485" s="4"/>
      <c r="DG485" s="4"/>
      <c r="DH485" s="4"/>
      <c r="DI485" s="4"/>
      <c r="DJ485" s="4"/>
      <c r="DK485" s="4"/>
      <c r="DL485" s="4"/>
      <c r="DM485" s="4"/>
      <c r="DN485" s="4"/>
      <c r="DO485" s="4"/>
      <c r="DP485" s="4"/>
      <c r="DQ485" s="4"/>
      <c r="DR485" s="4"/>
      <c r="DS485" s="4"/>
      <c r="DT485" s="4"/>
      <c r="DU485" s="4"/>
      <c r="DV485" s="4"/>
      <c r="DW485" s="4"/>
      <c r="DX485" s="4"/>
      <c r="DY485" s="4"/>
      <c r="DZ485" s="4"/>
      <c r="EA485" s="4"/>
      <c r="EB485" s="4"/>
      <c r="EC485" s="4"/>
      <c r="ED485" s="4"/>
      <c r="EE485" s="4"/>
      <c r="EF485" s="4"/>
      <c r="EG485" s="4"/>
      <c r="EH485" s="4"/>
      <c r="EI485" s="4"/>
      <c r="EJ485" s="4"/>
      <c r="EK485" s="4"/>
      <c r="EL485" s="4"/>
      <c r="EM485" s="4"/>
      <c r="EN485" s="4"/>
      <c r="EO485" s="4"/>
      <c r="EP485" s="4"/>
      <c r="EQ485" s="4"/>
      <c r="ER485" s="4"/>
      <c r="ES485" s="4"/>
      <c r="ET485" s="4"/>
      <c r="EU485" s="4"/>
      <c r="EV485" s="4"/>
      <c r="EW485" s="4"/>
      <c r="EX485" s="4"/>
      <c r="EY485" s="4"/>
      <c r="EZ485" s="4"/>
      <c r="FA485" s="4"/>
      <c r="FB485" s="4"/>
      <c r="FC485" s="4"/>
      <c r="FD485" s="4"/>
      <c r="FE485" s="4"/>
      <c r="FF485" s="4"/>
      <c r="FG485" s="4"/>
      <c r="FH485" s="4"/>
      <c r="FI485" s="4"/>
      <c r="FJ485" s="4"/>
      <c r="FK485" s="4"/>
      <c r="FL485" s="4"/>
      <c r="FM485" s="4"/>
      <c r="FN485" s="4"/>
      <c r="FO485" s="4"/>
      <c r="FP485" s="4"/>
      <c r="FQ485" s="4"/>
      <c r="FR485" s="4"/>
      <c r="FS485" s="4"/>
      <c r="FT485" s="4"/>
      <c r="FU485" s="4"/>
      <c r="FV485" s="4"/>
      <c r="FW485" s="4"/>
      <c r="FX485" s="4"/>
      <c r="FY485" s="4"/>
      <c r="FZ485" s="4"/>
      <c r="GA485" s="4"/>
      <c r="GB485" s="4"/>
      <c r="GC485" s="4"/>
      <c r="GD485" s="4"/>
      <c r="GE485" s="4"/>
      <c r="GF485" s="4"/>
      <c r="GG485" s="4"/>
      <c r="GH485" s="4"/>
      <c r="GI485" s="4"/>
      <c r="GJ485" s="4"/>
    </row>
    <row r="486" spans="21:192" x14ac:dyDescent="0.3">
      <c r="U486" s="14"/>
      <c r="V486" s="4"/>
      <c r="W486" s="4"/>
      <c r="X486" s="14"/>
      <c r="Y486" s="4"/>
      <c r="Z486" s="4"/>
      <c r="AA486" s="14"/>
      <c r="AB486" s="4"/>
      <c r="AC486" s="4"/>
      <c r="AD486" s="1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4"/>
      <c r="DD486" s="4"/>
      <c r="DE486" s="4"/>
      <c r="DF486" s="4"/>
      <c r="DG486" s="4"/>
      <c r="DH486" s="4"/>
      <c r="DI486" s="4"/>
      <c r="DJ486" s="4"/>
      <c r="DK486" s="4"/>
      <c r="DL486" s="4"/>
      <c r="DM486" s="4"/>
      <c r="DN486" s="4"/>
      <c r="DO486" s="4"/>
      <c r="DP486" s="4"/>
      <c r="DQ486" s="4"/>
      <c r="DR486" s="4"/>
      <c r="DS486" s="4"/>
      <c r="DT486" s="4"/>
      <c r="DU486" s="4"/>
      <c r="DV486" s="4"/>
      <c r="DW486" s="4"/>
      <c r="DX486" s="4"/>
      <c r="DY486" s="4"/>
      <c r="DZ486" s="4"/>
      <c r="EA486" s="4"/>
      <c r="EB486" s="4"/>
      <c r="EC486" s="4"/>
      <c r="ED486" s="4"/>
      <c r="EE486" s="4"/>
      <c r="EF486" s="4"/>
      <c r="EG486" s="4"/>
      <c r="EH486" s="4"/>
      <c r="EI486" s="4"/>
      <c r="EJ486" s="4"/>
      <c r="EK486" s="4"/>
      <c r="EL486" s="4"/>
      <c r="EM486" s="4"/>
      <c r="EN486" s="4"/>
      <c r="EO486" s="4"/>
      <c r="EP486" s="4"/>
      <c r="EQ486" s="4"/>
      <c r="ER486" s="4"/>
      <c r="ES486" s="4"/>
      <c r="ET486" s="4"/>
      <c r="EU486" s="4"/>
      <c r="EV486" s="4"/>
      <c r="EW486" s="4"/>
      <c r="EX486" s="4"/>
      <c r="EY486" s="4"/>
      <c r="EZ486" s="4"/>
      <c r="FA486" s="4"/>
      <c r="FB486" s="4"/>
      <c r="FC486" s="4"/>
      <c r="FD486" s="4"/>
      <c r="FE486" s="4"/>
      <c r="FF486" s="4"/>
      <c r="FG486" s="4"/>
      <c r="FH486" s="4"/>
      <c r="FI486" s="4"/>
      <c r="FJ486" s="4"/>
      <c r="FK486" s="4"/>
      <c r="FL486" s="4"/>
      <c r="FM486" s="4"/>
      <c r="FN486" s="4"/>
      <c r="FO486" s="4"/>
      <c r="FP486" s="4"/>
      <c r="FQ486" s="4"/>
      <c r="FR486" s="4"/>
      <c r="FS486" s="4"/>
      <c r="FT486" s="4"/>
      <c r="FU486" s="4"/>
      <c r="FV486" s="4"/>
      <c r="FW486" s="4"/>
      <c r="FX486" s="4"/>
      <c r="FY486" s="4"/>
      <c r="FZ486" s="4"/>
      <c r="GA486" s="4"/>
      <c r="GB486" s="4"/>
      <c r="GC486" s="4"/>
      <c r="GD486" s="4"/>
      <c r="GE486" s="4"/>
      <c r="GF486" s="4"/>
      <c r="GG486" s="4"/>
      <c r="GH486" s="4"/>
      <c r="GI486" s="4"/>
      <c r="GJ486" s="4"/>
    </row>
    <row r="487" spans="21:192" x14ac:dyDescent="0.3">
      <c r="U487" s="14"/>
      <c r="V487" s="4"/>
      <c r="W487" s="4"/>
      <c r="X487" s="14"/>
      <c r="Y487" s="4"/>
      <c r="Z487" s="4"/>
      <c r="AA487" s="14"/>
      <c r="AB487" s="4"/>
      <c r="AC487" s="4"/>
      <c r="AD487" s="1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4"/>
      <c r="DD487" s="4"/>
      <c r="DE487" s="4"/>
      <c r="DF487" s="4"/>
      <c r="DG487" s="4"/>
      <c r="DH487" s="4"/>
      <c r="DI487" s="4"/>
      <c r="DJ487" s="4"/>
      <c r="DK487" s="4"/>
      <c r="DL487" s="4"/>
      <c r="DM487" s="4"/>
      <c r="DN487" s="4"/>
      <c r="DO487" s="4"/>
      <c r="DP487" s="4"/>
      <c r="DQ487" s="4"/>
      <c r="DR487" s="4"/>
      <c r="DS487" s="4"/>
      <c r="DT487" s="4"/>
      <c r="DU487" s="4"/>
      <c r="DV487" s="4"/>
      <c r="DW487" s="4"/>
      <c r="DX487" s="4"/>
      <c r="DY487" s="4"/>
      <c r="DZ487" s="4"/>
      <c r="EA487" s="4"/>
      <c r="EB487" s="4"/>
      <c r="EC487" s="4"/>
      <c r="ED487" s="4"/>
      <c r="EE487" s="4"/>
      <c r="EF487" s="4"/>
      <c r="EG487" s="4"/>
      <c r="EH487" s="4"/>
      <c r="EI487" s="4"/>
      <c r="EJ487" s="4"/>
      <c r="EK487" s="4"/>
      <c r="EL487" s="4"/>
      <c r="EM487" s="4"/>
      <c r="EN487" s="4"/>
      <c r="EO487" s="4"/>
      <c r="EP487" s="4"/>
      <c r="EQ487" s="4"/>
      <c r="ER487" s="4"/>
      <c r="ES487" s="4"/>
      <c r="ET487" s="4"/>
      <c r="EU487" s="4"/>
      <c r="EV487" s="4"/>
      <c r="EW487" s="4"/>
      <c r="EX487" s="4"/>
      <c r="EY487" s="4"/>
      <c r="EZ487" s="4"/>
      <c r="FA487" s="4"/>
      <c r="FB487" s="4"/>
      <c r="FC487" s="4"/>
      <c r="FD487" s="4"/>
      <c r="FE487" s="4"/>
      <c r="FF487" s="4"/>
      <c r="FG487" s="4"/>
      <c r="FH487" s="4"/>
      <c r="FI487" s="4"/>
      <c r="FJ487" s="4"/>
      <c r="FK487" s="4"/>
      <c r="FL487" s="4"/>
      <c r="FM487" s="4"/>
      <c r="FN487" s="4"/>
      <c r="FO487" s="4"/>
      <c r="FP487" s="4"/>
      <c r="FQ487" s="4"/>
      <c r="FR487" s="4"/>
      <c r="FS487" s="4"/>
      <c r="FT487" s="4"/>
      <c r="FU487" s="4"/>
      <c r="FV487" s="4"/>
      <c r="FW487" s="4"/>
      <c r="FX487" s="4"/>
      <c r="FY487" s="4"/>
      <c r="FZ487" s="4"/>
      <c r="GA487" s="4"/>
      <c r="GB487" s="4"/>
      <c r="GC487" s="4"/>
      <c r="GD487" s="4"/>
      <c r="GE487" s="4"/>
      <c r="GF487" s="4"/>
      <c r="GG487" s="4"/>
      <c r="GH487" s="4"/>
      <c r="GI487" s="4"/>
      <c r="GJ487" s="4"/>
    </row>
    <row r="488" spans="21:192" x14ac:dyDescent="0.3">
      <c r="U488" s="14"/>
      <c r="V488" s="4"/>
      <c r="W488" s="4"/>
      <c r="X488" s="14"/>
      <c r="Y488" s="4"/>
      <c r="Z488" s="4"/>
      <c r="AA488" s="14"/>
      <c r="AB488" s="4"/>
      <c r="AC488" s="4"/>
      <c r="AD488" s="1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4"/>
      <c r="DD488" s="4"/>
      <c r="DE488" s="4"/>
      <c r="DF488" s="4"/>
      <c r="DG488" s="4"/>
      <c r="DH488" s="4"/>
      <c r="DI488" s="4"/>
      <c r="DJ488" s="4"/>
      <c r="DK488" s="4"/>
      <c r="DL488" s="4"/>
      <c r="DM488" s="4"/>
      <c r="DN488" s="4"/>
      <c r="DO488" s="4"/>
      <c r="DP488" s="4"/>
      <c r="DQ488" s="4"/>
      <c r="DR488" s="4"/>
      <c r="DS488" s="4"/>
      <c r="DT488" s="4"/>
      <c r="DU488" s="4"/>
      <c r="DV488" s="4"/>
      <c r="DW488" s="4"/>
      <c r="DX488" s="4"/>
      <c r="DY488" s="4"/>
      <c r="DZ488" s="4"/>
      <c r="EA488" s="4"/>
      <c r="EB488" s="4"/>
      <c r="EC488" s="4"/>
      <c r="ED488" s="4"/>
      <c r="EE488" s="4"/>
      <c r="EF488" s="4"/>
      <c r="EG488" s="4"/>
      <c r="EH488" s="4"/>
      <c r="EI488" s="4"/>
      <c r="EJ488" s="4"/>
      <c r="EK488" s="4"/>
      <c r="EL488" s="4"/>
      <c r="EM488" s="4"/>
      <c r="EN488" s="4"/>
      <c r="EO488" s="4"/>
      <c r="EP488" s="4"/>
      <c r="EQ488" s="4"/>
      <c r="ER488" s="4"/>
      <c r="ES488" s="4"/>
      <c r="ET488" s="4"/>
      <c r="EU488" s="4"/>
      <c r="EV488" s="4"/>
      <c r="EW488" s="4"/>
      <c r="EX488" s="4"/>
      <c r="EY488" s="4"/>
      <c r="EZ488" s="4"/>
      <c r="FA488" s="4"/>
      <c r="FB488" s="4"/>
      <c r="FC488" s="4"/>
      <c r="FD488" s="4"/>
      <c r="FE488" s="4"/>
      <c r="FF488" s="4"/>
      <c r="FG488" s="4"/>
      <c r="FH488" s="4"/>
      <c r="FI488" s="4"/>
      <c r="FJ488" s="4"/>
      <c r="FK488" s="4"/>
      <c r="FL488" s="4"/>
      <c r="FM488" s="4"/>
      <c r="FN488" s="4"/>
      <c r="FO488" s="4"/>
      <c r="FP488" s="4"/>
      <c r="FQ488" s="4"/>
      <c r="FR488" s="4"/>
      <c r="FS488" s="4"/>
      <c r="FT488" s="4"/>
      <c r="FU488" s="4"/>
      <c r="FV488" s="4"/>
      <c r="FW488" s="4"/>
      <c r="FX488" s="4"/>
      <c r="FY488" s="4"/>
      <c r="FZ488" s="4"/>
      <c r="GA488" s="4"/>
      <c r="GB488" s="4"/>
      <c r="GC488" s="4"/>
      <c r="GD488" s="4"/>
      <c r="GE488" s="4"/>
      <c r="GF488" s="4"/>
      <c r="GG488" s="4"/>
      <c r="GH488" s="4"/>
      <c r="GI488" s="4"/>
      <c r="GJ488" s="4"/>
    </row>
    <row r="489" spans="21:192" x14ac:dyDescent="0.3">
      <c r="U489" s="14"/>
      <c r="V489" s="4"/>
      <c r="W489" s="4"/>
      <c r="X489" s="14"/>
      <c r="Y489" s="4"/>
      <c r="Z489" s="4"/>
      <c r="AA489" s="14"/>
      <c r="AB489" s="4"/>
      <c r="AC489" s="4"/>
      <c r="AD489" s="1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4"/>
      <c r="DD489" s="4"/>
      <c r="DE489" s="4"/>
      <c r="DF489" s="4"/>
      <c r="DG489" s="4"/>
      <c r="DH489" s="4"/>
      <c r="DI489" s="4"/>
      <c r="DJ489" s="4"/>
      <c r="DK489" s="4"/>
      <c r="DL489" s="4"/>
      <c r="DM489" s="4"/>
      <c r="DN489" s="4"/>
      <c r="DO489" s="4"/>
      <c r="DP489" s="4"/>
      <c r="DQ489" s="4"/>
      <c r="DR489" s="4"/>
      <c r="DS489" s="4"/>
      <c r="DT489" s="4"/>
      <c r="DU489" s="4"/>
      <c r="DV489" s="4"/>
      <c r="DW489" s="4"/>
      <c r="DX489" s="4"/>
      <c r="DY489" s="4"/>
      <c r="DZ489" s="4"/>
      <c r="EA489" s="4"/>
      <c r="EB489" s="4"/>
      <c r="EC489" s="4"/>
      <c r="ED489" s="4"/>
      <c r="EE489" s="4"/>
      <c r="EF489" s="4"/>
      <c r="EG489" s="4"/>
      <c r="EH489" s="4"/>
      <c r="EI489" s="4"/>
      <c r="EJ489" s="4"/>
      <c r="EK489" s="4"/>
      <c r="EL489" s="4"/>
      <c r="EM489" s="4"/>
      <c r="EN489" s="4"/>
      <c r="EO489" s="4"/>
      <c r="EP489" s="4"/>
      <c r="EQ489" s="4"/>
      <c r="ER489" s="4"/>
      <c r="ES489" s="4"/>
      <c r="ET489" s="4"/>
      <c r="EU489" s="4"/>
      <c r="EV489" s="4"/>
      <c r="EW489" s="4"/>
      <c r="EX489" s="4"/>
      <c r="EY489" s="4"/>
      <c r="EZ489" s="4"/>
      <c r="FA489" s="4"/>
      <c r="FB489" s="4"/>
      <c r="FC489" s="4"/>
      <c r="FD489" s="4"/>
      <c r="FE489" s="4"/>
      <c r="FF489" s="4"/>
      <c r="FG489" s="4"/>
      <c r="FH489" s="4"/>
      <c r="FI489" s="4"/>
      <c r="FJ489" s="4"/>
      <c r="FK489" s="4"/>
      <c r="FL489" s="4"/>
      <c r="FM489" s="4"/>
      <c r="FN489" s="4"/>
      <c r="FO489" s="4"/>
      <c r="FP489" s="4"/>
      <c r="FQ489" s="4"/>
      <c r="FR489" s="4"/>
      <c r="FS489" s="4"/>
      <c r="FT489" s="4"/>
      <c r="FU489" s="4"/>
      <c r="FV489" s="4"/>
      <c r="FW489" s="4"/>
      <c r="FX489" s="4"/>
      <c r="FY489" s="4"/>
      <c r="FZ489" s="4"/>
      <c r="GA489" s="4"/>
      <c r="GB489" s="4"/>
      <c r="GC489" s="4"/>
      <c r="GD489" s="4"/>
      <c r="GE489" s="4"/>
      <c r="GF489" s="4"/>
      <c r="GG489" s="4"/>
      <c r="GH489" s="4"/>
      <c r="GI489" s="4"/>
      <c r="GJ489" s="4"/>
    </row>
    <row r="490" spans="21:192" x14ac:dyDescent="0.3">
      <c r="U490" s="14"/>
      <c r="V490" s="4"/>
      <c r="W490" s="4"/>
      <c r="X490" s="14"/>
      <c r="Y490" s="4"/>
      <c r="Z490" s="4"/>
      <c r="AA490" s="14"/>
      <c r="AB490" s="4"/>
      <c r="AC490" s="4"/>
      <c r="AD490" s="1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4"/>
      <c r="DD490" s="4"/>
      <c r="DE490" s="4"/>
      <c r="DF490" s="4"/>
      <c r="DG490" s="4"/>
      <c r="DH490" s="4"/>
      <c r="DI490" s="4"/>
      <c r="DJ490" s="4"/>
      <c r="DK490" s="4"/>
      <c r="DL490" s="4"/>
      <c r="DM490" s="4"/>
      <c r="DN490" s="4"/>
      <c r="DO490" s="4"/>
      <c r="DP490" s="4"/>
      <c r="DQ490" s="4"/>
      <c r="DR490" s="4"/>
      <c r="DS490" s="4"/>
      <c r="DT490" s="4"/>
      <c r="DU490" s="4"/>
      <c r="DV490" s="4"/>
      <c r="DW490" s="4"/>
      <c r="DX490" s="4"/>
      <c r="DY490" s="4"/>
      <c r="DZ490" s="4"/>
      <c r="EA490" s="4"/>
      <c r="EB490" s="4"/>
      <c r="EC490" s="4"/>
      <c r="ED490" s="4"/>
      <c r="EE490" s="4"/>
      <c r="EF490" s="4"/>
      <c r="EG490" s="4"/>
      <c r="EH490" s="4"/>
      <c r="EI490" s="4"/>
      <c r="EJ490" s="4"/>
      <c r="EK490" s="4"/>
      <c r="EL490" s="4"/>
      <c r="EM490" s="4"/>
      <c r="EN490" s="4"/>
      <c r="EO490" s="4"/>
      <c r="EP490" s="4"/>
      <c r="EQ490" s="4"/>
      <c r="ER490" s="4"/>
      <c r="ES490" s="4"/>
      <c r="ET490" s="4"/>
      <c r="EU490" s="4"/>
      <c r="EV490" s="4"/>
      <c r="EW490" s="4"/>
      <c r="EX490" s="4"/>
      <c r="EY490" s="4"/>
      <c r="EZ490" s="4"/>
      <c r="FA490" s="4"/>
      <c r="FB490" s="4"/>
      <c r="FC490" s="4"/>
      <c r="FD490" s="4"/>
      <c r="FE490" s="4"/>
      <c r="FF490" s="4"/>
      <c r="FG490" s="4"/>
      <c r="FH490" s="4"/>
      <c r="FI490" s="4"/>
      <c r="FJ490" s="4"/>
      <c r="FK490" s="4"/>
      <c r="FL490" s="4"/>
      <c r="FM490" s="4"/>
      <c r="FN490" s="4"/>
      <c r="FO490" s="4"/>
      <c r="FP490" s="4"/>
      <c r="FQ490" s="4"/>
      <c r="FR490" s="4"/>
      <c r="FS490" s="4"/>
      <c r="FT490" s="4"/>
      <c r="FU490" s="4"/>
      <c r="FV490" s="4"/>
      <c r="FW490" s="4"/>
      <c r="FX490" s="4"/>
      <c r="FY490" s="4"/>
      <c r="FZ490" s="4"/>
      <c r="GA490" s="4"/>
      <c r="GB490" s="4"/>
      <c r="GC490" s="4"/>
      <c r="GD490" s="4"/>
      <c r="GE490" s="4"/>
      <c r="GF490" s="4"/>
      <c r="GG490" s="4"/>
      <c r="GH490" s="4"/>
      <c r="GI490" s="4"/>
      <c r="GJ490" s="4"/>
    </row>
    <row r="491" spans="21:192" x14ac:dyDescent="0.3">
      <c r="U491" s="14"/>
      <c r="V491" s="4"/>
      <c r="W491" s="4"/>
      <c r="X491" s="14"/>
      <c r="Y491" s="4"/>
      <c r="Z491" s="4"/>
      <c r="AA491" s="14"/>
      <c r="AB491" s="4"/>
      <c r="AC491" s="4"/>
      <c r="AD491" s="1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4"/>
      <c r="DD491" s="4"/>
      <c r="DE491" s="4"/>
      <c r="DF491" s="4"/>
      <c r="DG491" s="4"/>
      <c r="DH491" s="4"/>
      <c r="DI491" s="4"/>
      <c r="DJ491" s="4"/>
      <c r="DK491" s="4"/>
      <c r="DL491" s="4"/>
      <c r="DM491" s="4"/>
      <c r="DN491" s="4"/>
      <c r="DO491" s="4"/>
      <c r="DP491" s="4"/>
      <c r="DQ491" s="4"/>
      <c r="DR491" s="4"/>
      <c r="DS491" s="4"/>
      <c r="DT491" s="4"/>
      <c r="DU491" s="4"/>
      <c r="DV491" s="4"/>
      <c r="DW491" s="4"/>
      <c r="DX491" s="4"/>
      <c r="DY491" s="4"/>
      <c r="DZ491" s="4"/>
      <c r="EA491" s="4"/>
      <c r="EB491" s="4"/>
      <c r="EC491" s="4"/>
      <c r="ED491" s="4"/>
      <c r="EE491" s="4"/>
      <c r="EF491" s="4"/>
      <c r="EG491" s="4"/>
      <c r="EH491" s="4"/>
      <c r="EI491" s="4"/>
      <c r="EJ491" s="4"/>
      <c r="EK491" s="4"/>
      <c r="EL491" s="4"/>
      <c r="EM491" s="4"/>
      <c r="EN491" s="4"/>
      <c r="EO491" s="4"/>
      <c r="EP491" s="4"/>
      <c r="EQ491" s="4"/>
      <c r="ER491" s="4"/>
      <c r="ES491" s="4"/>
      <c r="ET491" s="4"/>
      <c r="EU491" s="4"/>
      <c r="EV491" s="4"/>
      <c r="EW491" s="4"/>
      <c r="EX491" s="4"/>
      <c r="EY491" s="4"/>
      <c r="EZ491" s="4"/>
      <c r="FA491" s="4"/>
      <c r="FB491" s="4"/>
      <c r="FC491" s="4"/>
      <c r="FD491" s="4"/>
      <c r="FE491" s="4"/>
      <c r="FF491" s="4"/>
      <c r="FG491" s="4"/>
      <c r="FH491" s="4"/>
      <c r="FI491" s="4"/>
      <c r="FJ491" s="4"/>
      <c r="FK491" s="4"/>
      <c r="FL491" s="4"/>
      <c r="FM491" s="4"/>
      <c r="FN491" s="4"/>
      <c r="FO491" s="4"/>
      <c r="FP491" s="4"/>
      <c r="FQ491" s="4"/>
      <c r="FR491" s="4"/>
      <c r="FS491" s="4"/>
      <c r="FT491" s="4"/>
      <c r="FU491" s="4"/>
      <c r="FV491" s="4"/>
      <c r="FW491" s="4"/>
      <c r="FX491" s="4"/>
      <c r="FY491" s="4"/>
      <c r="FZ491" s="4"/>
      <c r="GA491" s="4"/>
      <c r="GB491" s="4"/>
      <c r="GC491" s="4"/>
      <c r="GD491" s="4"/>
      <c r="GE491" s="4"/>
      <c r="GF491" s="4"/>
      <c r="GG491" s="4"/>
      <c r="GH491" s="4"/>
      <c r="GI491" s="4"/>
      <c r="GJ491" s="4"/>
    </row>
    <row r="492" spans="21:192" x14ac:dyDescent="0.3">
      <c r="U492" s="14"/>
      <c r="V492" s="4"/>
      <c r="W492" s="4"/>
      <c r="X492" s="14"/>
      <c r="Y492" s="4"/>
      <c r="Z492" s="4"/>
      <c r="AA492" s="14"/>
      <c r="AB492" s="4"/>
      <c r="AC492" s="4"/>
      <c r="AD492" s="1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4"/>
      <c r="DD492" s="4"/>
      <c r="DE492" s="4"/>
      <c r="DF492" s="4"/>
      <c r="DG492" s="4"/>
      <c r="DH492" s="4"/>
      <c r="DI492" s="4"/>
      <c r="DJ492" s="4"/>
      <c r="DK492" s="4"/>
      <c r="DL492" s="4"/>
      <c r="DM492" s="4"/>
      <c r="DN492" s="4"/>
      <c r="DO492" s="4"/>
      <c r="DP492" s="4"/>
      <c r="DQ492" s="4"/>
      <c r="DR492" s="4"/>
      <c r="DS492" s="4"/>
      <c r="DT492" s="4"/>
      <c r="DU492" s="4"/>
      <c r="DV492" s="4"/>
      <c r="DW492" s="4"/>
      <c r="DX492" s="4"/>
      <c r="DY492" s="4"/>
      <c r="DZ492" s="4"/>
      <c r="EA492" s="4"/>
      <c r="EB492" s="4"/>
      <c r="EC492" s="4"/>
      <c r="ED492" s="4"/>
      <c r="EE492" s="4"/>
      <c r="EF492" s="4"/>
      <c r="EG492" s="4"/>
      <c r="EH492" s="4"/>
      <c r="EI492" s="4"/>
      <c r="EJ492" s="4"/>
      <c r="EK492" s="4"/>
      <c r="EL492" s="4"/>
      <c r="EM492" s="4"/>
      <c r="EN492" s="4"/>
      <c r="EO492" s="4"/>
      <c r="EP492" s="4"/>
      <c r="EQ492" s="4"/>
      <c r="ER492" s="4"/>
      <c r="ES492" s="4"/>
      <c r="ET492" s="4"/>
      <c r="EU492" s="4"/>
      <c r="EV492" s="4"/>
      <c r="EW492" s="4"/>
      <c r="EX492" s="4"/>
      <c r="EY492" s="4"/>
      <c r="EZ492" s="4"/>
      <c r="FA492" s="4"/>
      <c r="FB492" s="4"/>
      <c r="FC492" s="4"/>
      <c r="FD492" s="4"/>
      <c r="FE492" s="4"/>
      <c r="FF492" s="4"/>
      <c r="FG492" s="4"/>
      <c r="FH492" s="4"/>
      <c r="FI492" s="4"/>
      <c r="FJ492" s="4"/>
      <c r="FK492" s="4"/>
      <c r="FL492" s="4"/>
      <c r="FM492" s="4"/>
      <c r="FN492" s="4"/>
      <c r="FO492" s="4"/>
      <c r="FP492" s="4"/>
      <c r="FQ492" s="4"/>
      <c r="FR492" s="4"/>
      <c r="FS492" s="4"/>
      <c r="FT492" s="4"/>
      <c r="FU492" s="4"/>
      <c r="FV492" s="4"/>
      <c r="FW492" s="4"/>
      <c r="FX492" s="4"/>
      <c r="FY492" s="4"/>
      <c r="FZ492" s="4"/>
      <c r="GA492" s="4"/>
      <c r="GB492" s="4"/>
      <c r="GC492" s="4"/>
      <c r="GD492" s="4"/>
      <c r="GE492" s="4"/>
      <c r="GF492" s="4"/>
      <c r="GG492" s="4"/>
      <c r="GH492" s="4"/>
      <c r="GI492" s="4"/>
      <c r="GJ492" s="4"/>
    </row>
    <row r="493" spans="21:192" x14ac:dyDescent="0.3">
      <c r="U493" s="14"/>
      <c r="V493" s="4"/>
      <c r="W493" s="4"/>
      <c r="X493" s="14"/>
      <c r="Y493" s="4"/>
      <c r="Z493" s="4"/>
      <c r="AA493" s="14"/>
      <c r="AB493" s="4"/>
      <c r="AC493" s="4"/>
      <c r="AD493" s="1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c r="CG493" s="4"/>
      <c r="CH493" s="4"/>
      <c r="CI493" s="4"/>
      <c r="CJ493" s="4"/>
      <c r="CK493" s="4"/>
      <c r="CL493" s="4"/>
      <c r="CM493" s="4"/>
      <c r="CN493" s="4"/>
      <c r="CO493" s="4"/>
      <c r="CP493" s="4"/>
      <c r="CQ493" s="4"/>
      <c r="CR493" s="4"/>
      <c r="CS493" s="4"/>
      <c r="CT493" s="4"/>
      <c r="CU493" s="4"/>
      <c r="CV493" s="4"/>
      <c r="CW493" s="4"/>
      <c r="CX493" s="4"/>
      <c r="CY493" s="4"/>
      <c r="CZ493" s="4"/>
      <c r="DA493" s="4"/>
      <c r="DB493" s="4"/>
      <c r="DC493" s="4"/>
      <c r="DD493" s="4"/>
      <c r="DE493" s="4"/>
      <c r="DF493" s="4"/>
      <c r="DG493" s="4"/>
      <c r="DH493" s="4"/>
      <c r="DI493" s="4"/>
      <c r="DJ493" s="4"/>
      <c r="DK493" s="4"/>
      <c r="DL493" s="4"/>
      <c r="DM493" s="4"/>
      <c r="DN493" s="4"/>
      <c r="DO493" s="4"/>
      <c r="DP493" s="4"/>
      <c r="DQ493" s="4"/>
      <c r="DR493" s="4"/>
      <c r="DS493" s="4"/>
      <c r="DT493" s="4"/>
      <c r="DU493" s="4"/>
      <c r="DV493" s="4"/>
      <c r="DW493" s="4"/>
      <c r="DX493" s="4"/>
      <c r="DY493" s="4"/>
      <c r="DZ493" s="4"/>
      <c r="EA493" s="4"/>
      <c r="EB493" s="4"/>
      <c r="EC493" s="4"/>
      <c r="ED493" s="4"/>
      <c r="EE493" s="4"/>
      <c r="EF493" s="4"/>
      <c r="EG493" s="4"/>
      <c r="EH493" s="4"/>
      <c r="EI493" s="4"/>
      <c r="EJ493" s="4"/>
      <c r="EK493" s="4"/>
      <c r="EL493" s="4"/>
      <c r="EM493" s="4"/>
      <c r="EN493" s="4"/>
      <c r="EO493" s="4"/>
      <c r="EP493" s="4"/>
      <c r="EQ493" s="4"/>
      <c r="ER493" s="4"/>
      <c r="ES493" s="4"/>
      <c r="ET493" s="4"/>
      <c r="EU493" s="4"/>
      <c r="EV493" s="4"/>
      <c r="EW493" s="4"/>
      <c r="EX493" s="4"/>
      <c r="EY493" s="4"/>
      <c r="EZ493" s="4"/>
      <c r="FA493" s="4"/>
      <c r="FB493" s="4"/>
      <c r="FC493" s="4"/>
      <c r="FD493" s="4"/>
      <c r="FE493" s="4"/>
      <c r="FF493" s="4"/>
      <c r="FG493" s="4"/>
      <c r="FH493" s="4"/>
      <c r="FI493" s="4"/>
      <c r="FJ493" s="4"/>
      <c r="FK493" s="4"/>
      <c r="FL493" s="4"/>
      <c r="FM493" s="4"/>
      <c r="FN493" s="4"/>
      <c r="FO493" s="4"/>
      <c r="FP493" s="4"/>
      <c r="FQ493" s="4"/>
      <c r="FR493" s="4"/>
      <c r="FS493" s="4"/>
      <c r="FT493" s="4"/>
      <c r="FU493" s="4"/>
      <c r="FV493" s="4"/>
      <c r="FW493" s="4"/>
      <c r="FX493" s="4"/>
      <c r="FY493" s="4"/>
      <c r="FZ493" s="4"/>
      <c r="GA493" s="4"/>
      <c r="GB493" s="4"/>
      <c r="GC493" s="4"/>
      <c r="GD493" s="4"/>
      <c r="GE493" s="4"/>
      <c r="GF493" s="4"/>
      <c r="GG493" s="4"/>
      <c r="GH493" s="4"/>
      <c r="GI493" s="4"/>
      <c r="GJ493" s="4"/>
    </row>
    <row r="494" spans="21:192" x14ac:dyDescent="0.3">
      <c r="U494" s="14"/>
      <c r="V494" s="4"/>
      <c r="W494" s="4"/>
      <c r="X494" s="14"/>
      <c r="Y494" s="4"/>
      <c r="Z494" s="4"/>
      <c r="AA494" s="14"/>
      <c r="AB494" s="4"/>
      <c r="AC494" s="4"/>
      <c r="AD494" s="1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c r="CG494" s="4"/>
      <c r="CH494" s="4"/>
      <c r="CI494" s="4"/>
      <c r="CJ494" s="4"/>
      <c r="CK494" s="4"/>
      <c r="CL494" s="4"/>
      <c r="CM494" s="4"/>
      <c r="CN494" s="4"/>
      <c r="CO494" s="4"/>
      <c r="CP494" s="4"/>
      <c r="CQ494" s="4"/>
      <c r="CR494" s="4"/>
      <c r="CS494" s="4"/>
      <c r="CT494" s="4"/>
      <c r="CU494" s="4"/>
      <c r="CV494" s="4"/>
      <c r="CW494" s="4"/>
      <c r="CX494" s="4"/>
      <c r="CY494" s="4"/>
      <c r="CZ494" s="4"/>
      <c r="DA494" s="4"/>
      <c r="DB494" s="4"/>
      <c r="DC494" s="4"/>
      <c r="DD494" s="4"/>
      <c r="DE494" s="4"/>
      <c r="DF494" s="4"/>
      <c r="DG494" s="4"/>
      <c r="DH494" s="4"/>
      <c r="DI494" s="4"/>
      <c r="DJ494" s="4"/>
      <c r="DK494" s="4"/>
      <c r="DL494" s="4"/>
      <c r="DM494" s="4"/>
      <c r="DN494" s="4"/>
      <c r="DO494" s="4"/>
      <c r="DP494" s="4"/>
      <c r="DQ494" s="4"/>
      <c r="DR494" s="4"/>
      <c r="DS494" s="4"/>
      <c r="DT494" s="4"/>
      <c r="DU494" s="4"/>
      <c r="DV494" s="4"/>
      <c r="DW494" s="4"/>
      <c r="DX494" s="4"/>
      <c r="DY494" s="4"/>
      <c r="DZ494" s="4"/>
      <c r="EA494" s="4"/>
      <c r="EB494" s="4"/>
      <c r="EC494" s="4"/>
      <c r="ED494" s="4"/>
      <c r="EE494" s="4"/>
      <c r="EF494" s="4"/>
      <c r="EG494" s="4"/>
      <c r="EH494" s="4"/>
      <c r="EI494" s="4"/>
      <c r="EJ494" s="4"/>
      <c r="EK494" s="4"/>
      <c r="EL494" s="4"/>
      <c r="EM494" s="4"/>
      <c r="EN494" s="4"/>
      <c r="EO494" s="4"/>
      <c r="EP494" s="4"/>
      <c r="EQ494" s="4"/>
      <c r="ER494" s="4"/>
      <c r="ES494" s="4"/>
      <c r="ET494" s="4"/>
      <c r="EU494" s="4"/>
      <c r="EV494" s="4"/>
      <c r="EW494" s="4"/>
      <c r="EX494" s="4"/>
      <c r="EY494" s="4"/>
      <c r="EZ494" s="4"/>
      <c r="FA494" s="4"/>
      <c r="FB494" s="4"/>
      <c r="FC494" s="4"/>
      <c r="FD494" s="4"/>
      <c r="FE494" s="4"/>
      <c r="FF494" s="4"/>
      <c r="FG494" s="4"/>
      <c r="FH494" s="4"/>
      <c r="FI494" s="4"/>
      <c r="FJ494" s="4"/>
      <c r="FK494" s="4"/>
      <c r="FL494" s="4"/>
      <c r="FM494" s="4"/>
      <c r="FN494" s="4"/>
      <c r="FO494" s="4"/>
      <c r="FP494" s="4"/>
      <c r="FQ494" s="4"/>
      <c r="FR494" s="4"/>
      <c r="FS494" s="4"/>
      <c r="FT494" s="4"/>
      <c r="FU494" s="4"/>
      <c r="FV494" s="4"/>
      <c r="FW494" s="4"/>
      <c r="FX494" s="4"/>
      <c r="FY494" s="4"/>
      <c r="FZ494" s="4"/>
      <c r="GA494" s="4"/>
      <c r="GB494" s="4"/>
      <c r="GC494" s="4"/>
      <c r="GD494" s="4"/>
      <c r="GE494" s="4"/>
      <c r="GF494" s="4"/>
      <c r="GG494" s="4"/>
      <c r="GH494" s="4"/>
      <c r="GI494" s="4"/>
      <c r="GJ494" s="4"/>
    </row>
    <row r="495" spans="21:192" x14ac:dyDescent="0.3">
      <c r="U495" s="14"/>
      <c r="V495" s="4"/>
      <c r="W495" s="4"/>
      <c r="X495" s="14"/>
      <c r="Y495" s="4"/>
      <c r="Z495" s="4"/>
      <c r="AA495" s="14"/>
      <c r="AB495" s="4"/>
      <c r="AC495" s="4"/>
      <c r="AD495" s="1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4"/>
      <c r="DD495" s="4"/>
      <c r="DE495" s="4"/>
      <c r="DF495" s="4"/>
      <c r="DG495" s="4"/>
      <c r="DH495" s="4"/>
      <c r="DI495" s="4"/>
      <c r="DJ495" s="4"/>
      <c r="DK495" s="4"/>
      <c r="DL495" s="4"/>
      <c r="DM495" s="4"/>
      <c r="DN495" s="4"/>
      <c r="DO495" s="4"/>
      <c r="DP495" s="4"/>
      <c r="DQ495" s="4"/>
      <c r="DR495" s="4"/>
      <c r="DS495" s="4"/>
      <c r="DT495" s="4"/>
      <c r="DU495" s="4"/>
      <c r="DV495" s="4"/>
      <c r="DW495" s="4"/>
      <c r="DX495" s="4"/>
      <c r="DY495" s="4"/>
      <c r="DZ495" s="4"/>
      <c r="EA495" s="4"/>
      <c r="EB495" s="4"/>
      <c r="EC495" s="4"/>
      <c r="ED495" s="4"/>
      <c r="EE495" s="4"/>
      <c r="EF495" s="4"/>
      <c r="EG495" s="4"/>
      <c r="EH495" s="4"/>
      <c r="EI495" s="4"/>
      <c r="EJ495" s="4"/>
      <c r="EK495" s="4"/>
      <c r="EL495" s="4"/>
      <c r="EM495" s="4"/>
      <c r="EN495" s="4"/>
      <c r="EO495" s="4"/>
      <c r="EP495" s="4"/>
      <c r="EQ495" s="4"/>
      <c r="ER495" s="4"/>
      <c r="ES495" s="4"/>
      <c r="ET495" s="4"/>
      <c r="EU495" s="4"/>
      <c r="EV495" s="4"/>
      <c r="EW495" s="4"/>
      <c r="EX495" s="4"/>
      <c r="EY495" s="4"/>
      <c r="EZ495" s="4"/>
      <c r="FA495" s="4"/>
      <c r="FB495" s="4"/>
      <c r="FC495" s="4"/>
      <c r="FD495" s="4"/>
      <c r="FE495" s="4"/>
      <c r="FF495" s="4"/>
      <c r="FG495" s="4"/>
      <c r="FH495" s="4"/>
      <c r="FI495" s="4"/>
      <c r="FJ495" s="4"/>
      <c r="FK495" s="4"/>
      <c r="FL495" s="4"/>
      <c r="FM495" s="4"/>
      <c r="FN495" s="4"/>
      <c r="FO495" s="4"/>
      <c r="FP495" s="4"/>
      <c r="FQ495" s="4"/>
      <c r="FR495" s="4"/>
      <c r="FS495" s="4"/>
      <c r="FT495" s="4"/>
      <c r="FU495" s="4"/>
      <c r="FV495" s="4"/>
      <c r="FW495" s="4"/>
      <c r="FX495" s="4"/>
      <c r="FY495" s="4"/>
      <c r="FZ495" s="4"/>
      <c r="GA495" s="4"/>
      <c r="GB495" s="4"/>
      <c r="GC495" s="4"/>
      <c r="GD495" s="4"/>
      <c r="GE495" s="4"/>
      <c r="GF495" s="4"/>
      <c r="GG495" s="4"/>
      <c r="GH495" s="4"/>
      <c r="GI495" s="4"/>
      <c r="GJ495" s="4"/>
    </row>
    <row r="496" spans="21:192" x14ac:dyDescent="0.3">
      <c r="U496" s="14"/>
      <c r="V496" s="4"/>
      <c r="W496" s="4"/>
      <c r="X496" s="14"/>
      <c r="Y496" s="4"/>
      <c r="Z496" s="4"/>
      <c r="AA496" s="14"/>
      <c r="AB496" s="4"/>
      <c r="AC496" s="4"/>
      <c r="AD496" s="1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c r="CG496" s="4"/>
      <c r="CH496" s="4"/>
      <c r="CI496" s="4"/>
      <c r="CJ496" s="4"/>
      <c r="CK496" s="4"/>
      <c r="CL496" s="4"/>
      <c r="CM496" s="4"/>
      <c r="CN496" s="4"/>
      <c r="CO496" s="4"/>
      <c r="CP496" s="4"/>
      <c r="CQ496" s="4"/>
      <c r="CR496" s="4"/>
      <c r="CS496" s="4"/>
      <c r="CT496" s="4"/>
      <c r="CU496" s="4"/>
      <c r="CV496" s="4"/>
      <c r="CW496" s="4"/>
      <c r="CX496" s="4"/>
      <c r="CY496" s="4"/>
      <c r="CZ496" s="4"/>
      <c r="DA496" s="4"/>
      <c r="DB496" s="4"/>
      <c r="DC496" s="4"/>
      <c r="DD496" s="4"/>
      <c r="DE496" s="4"/>
      <c r="DF496" s="4"/>
      <c r="DG496" s="4"/>
      <c r="DH496" s="4"/>
      <c r="DI496" s="4"/>
      <c r="DJ496" s="4"/>
      <c r="DK496" s="4"/>
      <c r="DL496" s="4"/>
      <c r="DM496" s="4"/>
      <c r="DN496" s="4"/>
      <c r="DO496" s="4"/>
      <c r="DP496" s="4"/>
      <c r="DQ496" s="4"/>
      <c r="DR496" s="4"/>
      <c r="DS496" s="4"/>
      <c r="DT496" s="4"/>
      <c r="DU496" s="4"/>
      <c r="DV496" s="4"/>
      <c r="DW496" s="4"/>
      <c r="DX496" s="4"/>
      <c r="DY496" s="4"/>
      <c r="DZ496" s="4"/>
      <c r="EA496" s="4"/>
      <c r="EB496" s="4"/>
      <c r="EC496" s="4"/>
      <c r="ED496" s="4"/>
      <c r="EE496" s="4"/>
      <c r="EF496" s="4"/>
      <c r="EG496" s="4"/>
      <c r="EH496" s="4"/>
      <c r="EI496" s="4"/>
      <c r="EJ496" s="4"/>
      <c r="EK496" s="4"/>
      <c r="EL496" s="4"/>
      <c r="EM496" s="4"/>
      <c r="EN496" s="4"/>
      <c r="EO496" s="4"/>
      <c r="EP496" s="4"/>
      <c r="EQ496" s="4"/>
      <c r="ER496" s="4"/>
      <c r="ES496" s="4"/>
      <c r="ET496" s="4"/>
      <c r="EU496" s="4"/>
      <c r="EV496" s="4"/>
      <c r="EW496" s="4"/>
      <c r="EX496" s="4"/>
      <c r="EY496" s="4"/>
      <c r="EZ496" s="4"/>
      <c r="FA496" s="4"/>
      <c r="FB496" s="4"/>
      <c r="FC496" s="4"/>
      <c r="FD496" s="4"/>
      <c r="FE496" s="4"/>
      <c r="FF496" s="4"/>
      <c r="FG496" s="4"/>
      <c r="FH496" s="4"/>
      <c r="FI496" s="4"/>
      <c r="FJ496" s="4"/>
      <c r="FK496" s="4"/>
      <c r="FL496" s="4"/>
      <c r="FM496" s="4"/>
      <c r="FN496" s="4"/>
      <c r="FO496" s="4"/>
      <c r="FP496" s="4"/>
      <c r="FQ496" s="4"/>
      <c r="FR496" s="4"/>
      <c r="FS496" s="4"/>
      <c r="FT496" s="4"/>
      <c r="FU496" s="4"/>
      <c r="FV496" s="4"/>
      <c r="FW496" s="4"/>
      <c r="FX496" s="4"/>
      <c r="FY496" s="4"/>
      <c r="FZ496" s="4"/>
      <c r="GA496" s="4"/>
      <c r="GB496" s="4"/>
      <c r="GC496" s="4"/>
      <c r="GD496" s="4"/>
      <c r="GE496" s="4"/>
      <c r="GF496" s="4"/>
      <c r="GG496" s="4"/>
      <c r="GH496" s="4"/>
      <c r="GI496" s="4"/>
      <c r="GJ496" s="4"/>
    </row>
    <row r="497" spans="21:192" x14ac:dyDescent="0.3">
      <c r="U497" s="14"/>
      <c r="V497" s="4"/>
      <c r="W497" s="4"/>
      <c r="X497" s="14"/>
      <c r="Y497" s="4"/>
      <c r="Z497" s="4"/>
      <c r="AA497" s="14"/>
      <c r="AB497" s="4"/>
      <c r="AC497" s="4"/>
      <c r="AD497" s="1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c r="CG497" s="4"/>
      <c r="CH497" s="4"/>
      <c r="CI497" s="4"/>
      <c r="CJ497" s="4"/>
      <c r="CK497" s="4"/>
      <c r="CL497" s="4"/>
      <c r="CM497" s="4"/>
      <c r="CN497" s="4"/>
      <c r="CO497" s="4"/>
      <c r="CP497" s="4"/>
      <c r="CQ497" s="4"/>
      <c r="CR497" s="4"/>
      <c r="CS497" s="4"/>
      <c r="CT497" s="4"/>
      <c r="CU497" s="4"/>
      <c r="CV497" s="4"/>
      <c r="CW497" s="4"/>
      <c r="CX497" s="4"/>
      <c r="CY497" s="4"/>
      <c r="CZ497" s="4"/>
      <c r="DA497" s="4"/>
      <c r="DB497" s="4"/>
      <c r="DC497" s="4"/>
      <c r="DD497" s="4"/>
      <c r="DE497" s="4"/>
      <c r="DF497" s="4"/>
      <c r="DG497" s="4"/>
      <c r="DH497" s="4"/>
      <c r="DI497" s="4"/>
      <c r="DJ497" s="4"/>
      <c r="DK497" s="4"/>
      <c r="DL497" s="4"/>
      <c r="DM497" s="4"/>
      <c r="DN497" s="4"/>
      <c r="DO497" s="4"/>
      <c r="DP497" s="4"/>
      <c r="DQ497" s="4"/>
      <c r="DR497" s="4"/>
      <c r="DS497" s="4"/>
      <c r="DT497" s="4"/>
      <c r="DU497" s="4"/>
      <c r="DV497" s="4"/>
      <c r="DW497" s="4"/>
      <c r="DX497" s="4"/>
      <c r="DY497" s="4"/>
      <c r="DZ497" s="4"/>
      <c r="EA497" s="4"/>
      <c r="EB497" s="4"/>
      <c r="EC497" s="4"/>
      <c r="ED497" s="4"/>
      <c r="EE497" s="4"/>
      <c r="EF497" s="4"/>
      <c r="EG497" s="4"/>
      <c r="EH497" s="4"/>
      <c r="EI497" s="4"/>
      <c r="EJ497" s="4"/>
      <c r="EK497" s="4"/>
      <c r="EL497" s="4"/>
      <c r="EM497" s="4"/>
      <c r="EN497" s="4"/>
      <c r="EO497" s="4"/>
      <c r="EP497" s="4"/>
      <c r="EQ497" s="4"/>
      <c r="ER497" s="4"/>
      <c r="ES497" s="4"/>
      <c r="ET497" s="4"/>
      <c r="EU497" s="4"/>
      <c r="EV497" s="4"/>
      <c r="EW497" s="4"/>
      <c r="EX497" s="4"/>
      <c r="EY497" s="4"/>
      <c r="EZ497" s="4"/>
      <c r="FA497" s="4"/>
      <c r="FB497" s="4"/>
      <c r="FC497" s="4"/>
      <c r="FD497" s="4"/>
      <c r="FE497" s="4"/>
      <c r="FF497" s="4"/>
      <c r="FG497" s="4"/>
      <c r="FH497" s="4"/>
      <c r="FI497" s="4"/>
      <c r="FJ497" s="4"/>
      <c r="FK497" s="4"/>
      <c r="FL497" s="4"/>
      <c r="FM497" s="4"/>
      <c r="FN497" s="4"/>
      <c r="FO497" s="4"/>
      <c r="FP497" s="4"/>
      <c r="FQ497" s="4"/>
      <c r="FR497" s="4"/>
      <c r="FS497" s="4"/>
      <c r="FT497" s="4"/>
      <c r="FU497" s="4"/>
      <c r="FV497" s="4"/>
      <c r="FW497" s="4"/>
      <c r="FX497" s="4"/>
      <c r="FY497" s="4"/>
      <c r="FZ497" s="4"/>
      <c r="GA497" s="4"/>
      <c r="GB497" s="4"/>
      <c r="GC497" s="4"/>
      <c r="GD497" s="4"/>
      <c r="GE497" s="4"/>
      <c r="GF497" s="4"/>
      <c r="GG497" s="4"/>
      <c r="GH497" s="4"/>
      <c r="GI497" s="4"/>
      <c r="GJ497" s="4"/>
    </row>
    <row r="498" spans="21:192" x14ac:dyDescent="0.3">
      <c r="U498" s="14"/>
      <c r="V498" s="4"/>
      <c r="W498" s="4"/>
      <c r="X498" s="14"/>
      <c r="Y498" s="4"/>
      <c r="Z498" s="4"/>
      <c r="AA498" s="14"/>
      <c r="AB498" s="4"/>
      <c r="AC498" s="4"/>
      <c r="AD498" s="1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c r="CG498" s="4"/>
      <c r="CH498" s="4"/>
      <c r="CI498" s="4"/>
      <c r="CJ498" s="4"/>
      <c r="CK498" s="4"/>
      <c r="CL498" s="4"/>
      <c r="CM498" s="4"/>
      <c r="CN498" s="4"/>
      <c r="CO498" s="4"/>
      <c r="CP498" s="4"/>
      <c r="CQ498" s="4"/>
      <c r="CR498" s="4"/>
      <c r="CS498" s="4"/>
      <c r="CT498" s="4"/>
      <c r="CU498" s="4"/>
      <c r="CV498" s="4"/>
      <c r="CW498" s="4"/>
      <c r="CX498" s="4"/>
      <c r="CY498" s="4"/>
      <c r="CZ498" s="4"/>
      <c r="DA498" s="4"/>
      <c r="DB498" s="4"/>
      <c r="DC498" s="4"/>
      <c r="DD498" s="4"/>
      <c r="DE498" s="4"/>
      <c r="DF498" s="4"/>
      <c r="DG498" s="4"/>
      <c r="DH498" s="4"/>
      <c r="DI498" s="4"/>
      <c r="DJ498" s="4"/>
      <c r="DK498" s="4"/>
      <c r="DL498" s="4"/>
      <c r="DM498" s="4"/>
      <c r="DN498" s="4"/>
      <c r="DO498" s="4"/>
      <c r="DP498" s="4"/>
      <c r="DQ498" s="4"/>
      <c r="DR498" s="4"/>
      <c r="DS498" s="4"/>
      <c r="DT498" s="4"/>
      <c r="DU498" s="4"/>
      <c r="DV498" s="4"/>
      <c r="DW498" s="4"/>
      <c r="DX498" s="4"/>
      <c r="DY498" s="4"/>
      <c r="DZ498" s="4"/>
      <c r="EA498" s="4"/>
      <c r="EB498" s="4"/>
      <c r="EC498" s="4"/>
      <c r="ED498" s="4"/>
      <c r="EE498" s="4"/>
      <c r="EF498" s="4"/>
      <c r="EG498" s="4"/>
      <c r="EH498" s="4"/>
      <c r="EI498" s="4"/>
      <c r="EJ498" s="4"/>
      <c r="EK498" s="4"/>
      <c r="EL498" s="4"/>
      <c r="EM498" s="4"/>
      <c r="EN498" s="4"/>
      <c r="EO498" s="4"/>
      <c r="EP498" s="4"/>
      <c r="EQ498" s="4"/>
      <c r="ER498" s="4"/>
      <c r="ES498" s="4"/>
      <c r="ET498" s="4"/>
      <c r="EU498" s="4"/>
      <c r="EV498" s="4"/>
      <c r="EW498" s="4"/>
      <c r="EX498" s="4"/>
      <c r="EY498" s="4"/>
      <c r="EZ498" s="4"/>
      <c r="FA498" s="4"/>
      <c r="FB498" s="4"/>
      <c r="FC498" s="4"/>
      <c r="FD498" s="4"/>
      <c r="FE498" s="4"/>
      <c r="FF498" s="4"/>
      <c r="FG498" s="4"/>
      <c r="FH498" s="4"/>
      <c r="FI498" s="4"/>
      <c r="FJ498" s="4"/>
      <c r="FK498" s="4"/>
      <c r="FL498" s="4"/>
      <c r="FM498" s="4"/>
      <c r="FN498" s="4"/>
      <c r="FO498" s="4"/>
      <c r="FP498" s="4"/>
      <c r="FQ498" s="4"/>
      <c r="FR498" s="4"/>
      <c r="FS498" s="4"/>
      <c r="FT498" s="4"/>
      <c r="FU498" s="4"/>
      <c r="FV498" s="4"/>
      <c r="FW498" s="4"/>
      <c r="FX498" s="4"/>
      <c r="FY498" s="4"/>
      <c r="FZ498" s="4"/>
      <c r="GA498" s="4"/>
      <c r="GB498" s="4"/>
      <c r="GC498" s="4"/>
      <c r="GD498" s="4"/>
      <c r="GE498" s="4"/>
      <c r="GF498" s="4"/>
      <c r="GG498" s="4"/>
      <c r="GH498" s="4"/>
      <c r="GI498" s="4"/>
      <c r="GJ498" s="4"/>
    </row>
    <row r="499" spans="21:192" x14ac:dyDescent="0.3">
      <c r="U499" s="14"/>
      <c r="V499" s="4"/>
      <c r="W499" s="4"/>
      <c r="X499" s="14"/>
      <c r="Y499" s="4"/>
      <c r="Z499" s="4"/>
      <c r="AA499" s="14"/>
      <c r="AB499" s="4"/>
      <c r="AC499" s="4"/>
      <c r="AD499" s="1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c r="CG499" s="4"/>
      <c r="CH499" s="4"/>
      <c r="CI499" s="4"/>
      <c r="CJ499" s="4"/>
      <c r="CK499" s="4"/>
      <c r="CL499" s="4"/>
      <c r="CM499" s="4"/>
      <c r="CN499" s="4"/>
      <c r="CO499" s="4"/>
      <c r="CP499" s="4"/>
      <c r="CQ499" s="4"/>
      <c r="CR499" s="4"/>
      <c r="CS499" s="4"/>
      <c r="CT499" s="4"/>
      <c r="CU499" s="4"/>
      <c r="CV499" s="4"/>
      <c r="CW499" s="4"/>
      <c r="CX499" s="4"/>
      <c r="CY499" s="4"/>
      <c r="CZ499" s="4"/>
      <c r="DA499" s="4"/>
      <c r="DB499" s="4"/>
      <c r="DC499" s="4"/>
      <c r="DD499" s="4"/>
      <c r="DE499" s="4"/>
      <c r="DF499" s="4"/>
      <c r="DG499" s="4"/>
      <c r="DH499" s="4"/>
      <c r="DI499" s="4"/>
      <c r="DJ499" s="4"/>
      <c r="DK499" s="4"/>
      <c r="DL499" s="4"/>
      <c r="DM499" s="4"/>
      <c r="DN499" s="4"/>
      <c r="DO499" s="4"/>
      <c r="DP499" s="4"/>
      <c r="DQ499" s="4"/>
      <c r="DR499" s="4"/>
      <c r="DS499" s="4"/>
      <c r="DT499" s="4"/>
      <c r="DU499" s="4"/>
      <c r="DV499" s="4"/>
      <c r="DW499" s="4"/>
      <c r="DX499" s="4"/>
      <c r="DY499" s="4"/>
      <c r="DZ499" s="4"/>
      <c r="EA499" s="4"/>
      <c r="EB499" s="4"/>
      <c r="EC499" s="4"/>
      <c r="ED499" s="4"/>
      <c r="EE499" s="4"/>
      <c r="EF499" s="4"/>
      <c r="EG499" s="4"/>
      <c r="EH499" s="4"/>
      <c r="EI499" s="4"/>
      <c r="EJ499" s="4"/>
      <c r="EK499" s="4"/>
      <c r="EL499" s="4"/>
      <c r="EM499" s="4"/>
      <c r="EN499" s="4"/>
      <c r="EO499" s="4"/>
      <c r="EP499" s="4"/>
      <c r="EQ499" s="4"/>
      <c r="ER499" s="4"/>
      <c r="ES499" s="4"/>
      <c r="ET499" s="4"/>
      <c r="EU499" s="4"/>
      <c r="EV499" s="4"/>
      <c r="EW499" s="4"/>
      <c r="EX499" s="4"/>
      <c r="EY499" s="4"/>
      <c r="EZ499" s="4"/>
      <c r="FA499" s="4"/>
      <c r="FB499" s="4"/>
      <c r="FC499" s="4"/>
      <c r="FD499" s="4"/>
      <c r="FE499" s="4"/>
      <c r="FF499" s="4"/>
      <c r="FG499" s="4"/>
      <c r="FH499" s="4"/>
      <c r="FI499" s="4"/>
      <c r="FJ499" s="4"/>
      <c r="FK499" s="4"/>
      <c r="FL499" s="4"/>
      <c r="FM499" s="4"/>
      <c r="FN499" s="4"/>
      <c r="FO499" s="4"/>
      <c r="FP499" s="4"/>
      <c r="FQ499" s="4"/>
      <c r="FR499" s="4"/>
      <c r="FS499" s="4"/>
      <c r="FT499" s="4"/>
      <c r="FU499" s="4"/>
      <c r="FV499" s="4"/>
      <c r="FW499" s="4"/>
      <c r="FX499" s="4"/>
      <c r="FY499" s="4"/>
      <c r="FZ499" s="4"/>
      <c r="GA499" s="4"/>
      <c r="GB499" s="4"/>
      <c r="GC499" s="4"/>
      <c r="GD499" s="4"/>
      <c r="GE499" s="4"/>
      <c r="GF499" s="4"/>
      <c r="GG499" s="4"/>
      <c r="GH499" s="4"/>
      <c r="GI499" s="4"/>
      <c r="GJ499" s="4"/>
    </row>
    <row r="500" spans="21:192" x14ac:dyDescent="0.3">
      <c r="U500" s="14"/>
      <c r="V500" s="4"/>
      <c r="W500" s="4"/>
      <c r="X500" s="14"/>
      <c r="Y500" s="4"/>
      <c r="Z500" s="4"/>
      <c r="AA500" s="14"/>
      <c r="AB500" s="4"/>
      <c r="AC500" s="4"/>
      <c r="AD500" s="1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c r="CG500" s="4"/>
      <c r="CH500" s="4"/>
      <c r="CI500" s="4"/>
      <c r="CJ500" s="4"/>
      <c r="CK500" s="4"/>
      <c r="CL500" s="4"/>
      <c r="CM500" s="4"/>
      <c r="CN500" s="4"/>
      <c r="CO500" s="4"/>
      <c r="CP500" s="4"/>
      <c r="CQ500" s="4"/>
      <c r="CR500" s="4"/>
      <c r="CS500" s="4"/>
      <c r="CT500" s="4"/>
      <c r="CU500" s="4"/>
      <c r="CV500" s="4"/>
      <c r="CW500" s="4"/>
      <c r="CX500" s="4"/>
      <c r="CY500" s="4"/>
      <c r="CZ500" s="4"/>
      <c r="DA500" s="4"/>
      <c r="DB500" s="4"/>
      <c r="DC500" s="4"/>
      <c r="DD500" s="4"/>
      <c r="DE500" s="4"/>
      <c r="DF500" s="4"/>
      <c r="DG500" s="4"/>
      <c r="DH500" s="4"/>
      <c r="DI500" s="4"/>
      <c r="DJ500" s="4"/>
      <c r="DK500" s="4"/>
      <c r="DL500" s="4"/>
      <c r="DM500" s="4"/>
      <c r="DN500" s="4"/>
      <c r="DO500" s="4"/>
      <c r="DP500" s="4"/>
      <c r="DQ500" s="4"/>
      <c r="DR500" s="4"/>
      <c r="DS500" s="4"/>
      <c r="DT500" s="4"/>
      <c r="DU500" s="4"/>
      <c r="DV500" s="4"/>
      <c r="DW500" s="4"/>
      <c r="DX500" s="4"/>
      <c r="DY500" s="4"/>
      <c r="DZ500" s="4"/>
      <c r="EA500" s="4"/>
      <c r="EB500" s="4"/>
      <c r="EC500" s="4"/>
      <c r="ED500" s="4"/>
      <c r="EE500" s="4"/>
      <c r="EF500" s="4"/>
      <c r="EG500" s="4"/>
      <c r="EH500" s="4"/>
      <c r="EI500" s="4"/>
      <c r="EJ500" s="4"/>
      <c r="EK500" s="4"/>
      <c r="EL500" s="4"/>
      <c r="EM500" s="4"/>
      <c r="EN500" s="4"/>
      <c r="EO500" s="4"/>
      <c r="EP500" s="4"/>
      <c r="EQ500" s="4"/>
      <c r="ER500" s="4"/>
      <c r="ES500" s="4"/>
      <c r="ET500" s="4"/>
      <c r="EU500" s="4"/>
      <c r="EV500" s="4"/>
      <c r="EW500" s="4"/>
      <c r="EX500" s="4"/>
      <c r="EY500" s="4"/>
      <c r="EZ500" s="4"/>
      <c r="FA500" s="4"/>
      <c r="FB500" s="4"/>
      <c r="FC500" s="4"/>
      <c r="FD500" s="4"/>
      <c r="FE500" s="4"/>
      <c r="FF500" s="4"/>
      <c r="FG500" s="4"/>
      <c r="FH500" s="4"/>
      <c r="FI500" s="4"/>
      <c r="FJ500" s="4"/>
      <c r="FK500" s="4"/>
      <c r="FL500" s="4"/>
      <c r="FM500" s="4"/>
      <c r="FN500" s="4"/>
      <c r="FO500" s="4"/>
      <c r="FP500" s="4"/>
      <c r="FQ500" s="4"/>
      <c r="FR500" s="4"/>
      <c r="FS500" s="4"/>
      <c r="FT500" s="4"/>
      <c r="FU500" s="4"/>
      <c r="FV500" s="4"/>
      <c r="FW500" s="4"/>
      <c r="FX500" s="4"/>
      <c r="FY500" s="4"/>
      <c r="FZ500" s="4"/>
      <c r="GA500" s="4"/>
      <c r="GB500" s="4"/>
      <c r="GC500" s="4"/>
      <c r="GD500" s="4"/>
      <c r="GE500" s="4"/>
      <c r="GF500" s="4"/>
      <c r="GG500" s="4"/>
      <c r="GH500" s="4"/>
      <c r="GI500" s="4"/>
      <c r="GJ500" s="4"/>
    </row>
    <row r="501" spans="21:192" x14ac:dyDescent="0.3">
      <c r="U501" s="14"/>
      <c r="V501" s="4"/>
      <c r="W501" s="4"/>
      <c r="X501" s="14"/>
      <c r="Y501" s="4"/>
      <c r="Z501" s="4"/>
      <c r="AA501" s="14"/>
      <c r="AB501" s="4"/>
      <c r="AC501" s="4"/>
      <c r="AD501" s="1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c r="CG501" s="4"/>
      <c r="CH501" s="4"/>
      <c r="CI501" s="4"/>
      <c r="CJ501" s="4"/>
      <c r="CK501" s="4"/>
      <c r="CL501" s="4"/>
      <c r="CM501" s="4"/>
      <c r="CN501" s="4"/>
      <c r="CO501" s="4"/>
      <c r="CP501" s="4"/>
      <c r="CQ501" s="4"/>
      <c r="CR501" s="4"/>
      <c r="CS501" s="4"/>
      <c r="CT501" s="4"/>
      <c r="CU501" s="4"/>
      <c r="CV501" s="4"/>
      <c r="CW501" s="4"/>
      <c r="CX501" s="4"/>
      <c r="CY501" s="4"/>
      <c r="CZ501" s="4"/>
      <c r="DA501" s="4"/>
      <c r="DB501" s="4"/>
      <c r="DC501" s="4"/>
      <c r="DD501" s="4"/>
      <c r="DE501" s="4"/>
      <c r="DF501" s="4"/>
      <c r="DG501" s="4"/>
      <c r="DH501" s="4"/>
      <c r="DI501" s="4"/>
      <c r="DJ501" s="4"/>
      <c r="DK501" s="4"/>
      <c r="DL501" s="4"/>
      <c r="DM501" s="4"/>
      <c r="DN501" s="4"/>
      <c r="DO501" s="4"/>
      <c r="DP501" s="4"/>
      <c r="DQ501" s="4"/>
      <c r="DR501" s="4"/>
      <c r="DS501" s="4"/>
      <c r="DT501" s="4"/>
      <c r="DU501" s="4"/>
      <c r="DV501" s="4"/>
      <c r="DW501" s="4"/>
      <c r="DX501" s="4"/>
      <c r="DY501" s="4"/>
      <c r="DZ501" s="4"/>
      <c r="EA501" s="4"/>
      <c r="EB501" s="4"/>
      <c r="EC501" s="4"/>
      <c r="ED501" s="4"/>
      <c r="EE501" s="4"/>
      <c r="EF501" s="4"/>
      <c r="EG501" s="4"/>
      <c r="EH501" s="4"/>
      <c r="EI501" s="4"/>
      <c r="EJ501" s="4"/>
      <c r="EK501" s="4"/>
      <c r="EL501" s="4"/>
      <c r="EM501" s="4"/>
      <c r="EN501" s="4"/>
      <c r="EO501" s="4"/>
      <c r="EP501" s="4"/>
      <c r="EQ501" s="4"/>
      <c r="ER501" s="4"/>
      <c r="ES501" s="4"/>
      <c r="ET501" s="4"/>
      <c r="EU501" s="4"/>
      <c r="EV501" s="4"/>
      <c r="EW501" s="4"/>
      <c r="EX501" s="4"/>
      <c r="EY501" s="4"/>
      <c r="EZ501" s="4"/>
      <c r="FA501" s="4"/>
      <c r="FB501" s="4"/>
      <c r="FC501" s="4"/>
      <c r="FD501" s="4"/>
      <c r="FE501" s="4"/>
      <c r="FF501" s="4"/>
      <c r="FG501" s="4"/>
      <c r="FH501" s="4"/>
      <c r="FI501" s="4"/>
      <c r="FJ501" s="4"/>
      <c r="FK501" s="4"/>
      <c r="FL501" s="4"/>
      <c r="FM501" s="4"/>
      <c r="FN501" s="4"/>
      <c r="FO501" s="4"/>
      <c r="FP501" s="4"/>
      <c r="FQ501" s="4"/>
      <c r="FR501" s="4"/>
      <c r="FS501" s="4"/>
      <c r="FT501" s="4"/>
      <c r="FU501" s="4"/>
      <c r="FV501" s="4"/>
      <c r="FW501" s="4"/>
      <c r="FX501" s="4"/>
      <c r="FY501" s="4"/>
      <c r="FZ501" s="4"/>
      <c r="GA501" s="4"/>
      <c r="GB501" s="4"/>
      <c r="GC501" s="4"/>
      <c r="GD501" s="4"/>
      <c r="GE501" s="4"/>
      <c r="GF501" s="4"/>
      <c r="GG501" s="4"/>
      <c r="GH501" s="4"/>
      <c r="GI501" s="4"/>
      <c r="GJ501" s="4"/>
    </row>
    <row r="502" spans="21:192" x14ac:dyDescent="0.3">
      <c r="U502" s="14"/>
      <c r="V502" s="4"/>
      <c r="W502" s="4"/>
      <c r="X502" s="14"/>
      <c r="Y502" s="4"/>
      <c r="Z502" s="4"/>
      <c r="AA502" s="14"/>
      <c r="AB502" s="4"/>
      <c r="AC502" s="4"/>
      <c r="AD502" s="1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c r="CG502" s="4"/>
      <c r="CH502" s="4"/>
      <c r="CI502" s="4"/>
      <c r="CJ502" s="4"/>
      <c r="CK502" s="4"/>
      <c r="CL502" s="4"/>
      <c r="CM502" s="4"/>
      <c r="CN502" s="4"/>
      <c r="CO502" s="4"/>
      <c r="CP502" s="4"/>
      <c r="CQ502" s="4"/>
      <c r="CR502" s="4"/>
      <c r="CS502" s="4"/>
      <c r="CT502" s="4"/>
      <c r="CU502" s="4"/>
      <c r="CV502" s="4"/>
      <c r="CW502" s="4"/>
      <c r="CX502" s="4"/>
      <c r="CY502" s="4"/>
      <c r="CZ502" s="4"/>
      <c r="DA502" s="4"/>
      <c r="DB502" s="4"/>
      <c r="DC502" s="4"/>
      <c r="DD502" s="4"/>
      <c r="DE502" s="4"/>
      <c r="DF502" s="4"/>
      <c r="DG502" s="4"/>
      <c r="DH502" s="4"/>
      <c r="DI502" s="4"/>
      <c r="DJ502" s="4"/>
      <c r="DK502" s="4"/>
      <c r="DL502" s="4"/>
      <c r="DM502" s="4"/>
      <c r="DN502" s="4"/>
      <c r="DO502" s="4"/>
      <c r="DP502" s="4"/>
      <c r="DQ502" s="4"/>
      <c r="DR502" s="4"/>
      <c r="DS502" s="4"/>
      <c r="DT502" s="4"/>
      <c r="DU502" s="4"/>
      <c r="DV502" s="4"/>
      <c r="DW502" s="4"/>
      <c r="DX502" s="4"/>
      <c r="DY502" s="4"/>
      <c r="DZ502" s="4"/>
      <c r="EA502" s="4"/>
      <c r="EB502" s="4"/>
      <c r="EC502" s="4"/>
      <c r="ED502" s="4"/>
      <c r="EE502" s="4"/>
      <c r="EF502" s="4"/>
      <c r="EG502" s="4"/>
      <c r="EH502" s="4"/>
      <c r="EI502" s="4"/>
      <c r="EJ502" s="4"/>
      <c r="EK502" s="4"/>
      <c r="EL502" s="4"/>
      <c r="EM502" s="4"/>
      <c r="EN502" s="4"/>
      <c r="EO502" s="4"/>
      <c r="EP502" s="4"/>
      <c r="EQ502" s="4"/>
      <c r="ER502" s="4"/>
      <c r="ES502" s="4"/>
      <c r="ET502" s="4"/>
      <c r="EU502" s="4"/>
      <c r="EV502" s="4"/>
      <c r="EW502" s="4"/>
      <c r="EX502" s="4"/>
      <c r="EY502" s="4"/>
      <c r="EZ502" s="4"/>
      <c r="FA502" s="4"/>
      <c r="FB502" s="4"/>
      <c r="FC502" s="4"/>
      <c r="FD502" s="4"/>
      <c r="FE502" s="4"/>
      <c r="FF502" s="4"/>
      <c r="FG502" s="4"/>
      <c r="FH502" s="4"/>
      <c r="FI502" s="4"/>
      <c r="FJ502" s="4"/>
      <c r="FK502" s="4"/>
      <c r="FL502" s="4"/>
      <c r="FM502" s="4"/>
      <c r="FN502" s="4"/>
      <c r="FO502" s="4"/>
      <c r="FP502" s="4"/>
      <c r="FQ502" s="4"/>
      <c r="FR502" s="4"/>
      <c r="FS502" s="4"/>
      <c r="FT502" s="4"/>
      <c r="FU502" s="4"/>
      <c r="FV502" s="4"/>
      <c r="FW502" s="4"/>
      <c r="FX502" s="4"/>
      <c r="FY502" s="4"/>
      <c r="FZ502" s="4"/>
      <c r="GA502" s="4"/>
      <c r="GB502" s="4"/>
      <c r="GC502" s="4"/>
      <c r="GD502" s="4"/>
      <c r="GE502" s="4"/>
      <c r="GF502" s="4"/>
      <c r="GG502" s="4"/>
      <c r="GH502" s="4"/>
      <c r="GI502" s="4"/>
      <c r="GJ502" s="4"/>
    </row>
    <row r="503" spans="21:192" x14ac:dyDescent="0.3">
      <c r="U503" s="14"/>
      <c r="V503" s="4"/>
      <c r="W503" s="4"/>
      <c r="X503" s="14"/>
      <c r="Y503" s="4"/>
      <c r="Z503" s="4"/>
      <c r="AA503" s="14"/>
      <c r="AB503" s="4"/>
      <c r="AC503" s="4"/>
      <c r="AD503" s="1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c r="CG503" s="4"/>
      <c r="CH503" s="4"/>
      <c r="CI503" s="4"/>
      <c r="CJ503" s="4"/>
      <c r="CK503" s="4"/>
      <c r="CL503" s="4"/>
      <c r="CM503" s="4"/>
      <c r="CN503" s="4"/>
      <c r="CO503" s="4"/>
      <c r="CP503" s="4"/>
      <c r="CQ503" s="4"/>
      <c r="CR503" s="4"/>
      <c r="CS503" s="4"/>
      <c r="CT503" s="4"/>
      <c r="CU503" s="4"/>
      <c r="CV503" s="4"/>
      <c r="CW503" s="4"/>
      <c r="CX503" s="4"/>
      <c r="CY503" s="4"/>
      <c r="CZ503" s="4"/>
      <c r="DA503" s="4"/>
      <c r="DB503" s="4"/>
      <c r="DC503" s="4"/>
      <c r="DD503" s="4"/>
      <c r="DE503" s="4"/>
      <c r="DF503" s="4"/>
      <c r="DG503" s="4"/>
      <c r="DH503" s="4"/>
      <c r="DI503" s="4"/>
      <c r="DJ503" s="4"/>
      <c r="DK503" s="4"/>
      <c r="DL503" s="4"/>
      <c r="DM503" s="4"/>
      <c r="DN503" s="4"/>
      <c r="DO503" s="4"/>
      <c r="DP503" s="4"/>
      <c r="DQ503" s="4"/>
      <c r="DR503" s="4"/>
      <c r="DS503" s="4"/>
      <c r="DT503" s="4"/>
      <c r="DU503" s="4"/>
      <c r="DV503" s="4"/>
      <c r="DW503" s="4"/>
      <c r="DX503" s="4"/>
      <c r="DY503" s="4"/>
      <c r="DZ503" s="4"/>
      <c r="EA503" s="4"/>
      <c r="EB503" s="4"/>
      <c r="EC503" s="4"/>
      <c r="ED503" s="4"/>
      <c r="EE503" s="4"/>
      <c r="EF503" s="4"/>
      <c r="EG503" s="4"/>
      <c r="EH503" s="4"/>
      <c r="EI503" s="4"/>
      <c r="EJ503" s="4"/>
      <c r="EK503" s="4"/>
      <c r="EL503" s="4"/>
      <c r="EM503" s="4"/>
      <c r="EN503" s="4"/>
      <c r="EO503" s="4"/>
      <c r="EP503" s="4"/>
      <c r="EQ503" s="4"/>
      <c r="ER503" s="4"/>
      <c r="ES503" s="4"/>
      <c r="ET503" s="4"/>
      <c r="EU503" s="4"/>
      <c r="EV503" s="4"/>
      <c r="EW503" s="4"/>
      <c r="EX503" s="4"/>
      <c r="EY503" s="4"/>
      <c r="EZ503" s="4"/>
      <c r="FA503" s="4"/>
      <c r="FB503" s="4"/>
      <c r="FC503" s="4"/>
      <c r="FD503" s="4"/>
      <c r="FE503" s="4"/>
      <c r="FF503" s="4"/>
      <c r="FG503" s="4"/>
      <c r="FH503" s="4"/>
      <c r="FI503" s="4"/>
      <c r="FJ503" s="4"/>
      <c r="FK503" s="4"/>
      <c r="FL503" s="4"/>
      <c r="FM503" s="4"/>
      <c r="FN503" s="4"/>
      <c r="FO503" s="4"/>
      <c r="FP503" s="4"/>
      <c r="FQ503" s="4"/>
      <c r="FR503" s="4"/>
      <c r="FS503" s="4"/>
      <c r="FT503" s="4"/>
      <c r="FU503" s="4"/>
      <c r="FV503" s="4"/>
      <c r="FW503" s="4"/>
      <c r="FX503" s="4"/>
      <c r="FY503" s="4"/>
      <c r="FZ503" s="4"/>
      <c r="GA503" s="4"/>
      <c r="GB503" s="4"/>
      <c r="GC503" s="4"/>
      <c r="GD503" s="4"/>
      <c r="GE503" s="4"/>
      <c r="GF503" s="4"/>
      <c r="GG503" s="4"/>
      <c r="GH503" s="4"/>
      <c r="GI503" s="4"/>
      <c r="GJ503" s="4"/>
    </row>
    <row r="504" spans="21:192" x14ac:dyDescent="0.3">
      <c r="U504" s="14"/>
      <c r="V504" s="4"/>
      <c r="W504" s="4"/>
      <c r="X504" s="14"/>
      <c r="Y504" s="4"/>
      <c r="Z504" s="4"/>
      <c r="AA504" s="14"/>
      <c r="AB504" s="4"/>
      <c r="AC504" s="4"/>
      <c r="AD504" s="1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c r="CG504" s="4"/>
      <c r="CH504" s="4"/>
      <c r="CI504" s="4"/>
      <c r="CJ504" s="4"/>
      <c r="CK504" s="4"/>
      <c r="CL504" s="4"/>
      <c r="CM504" s="4"/>
      <c r="CN504" s="4"/>
      <c r="CO504" s="4"/>
      <c r="CP504" s="4"/>
      <c r="CQ504" s="4"/>
      <c r="CR504" s="4"/>
      <c r="CS504" s="4"/>
      <c r="CT504" s="4"/>
      <c r="CU504" s="4"/>
      <c r="CV504" s="4"/>
      <c r="CW504" s="4"/>
      <c r="CX504" s="4"/>
      <c r="CY504" s="4"/>
      <c r="CZ504" s="4"/>
      <c r="DA504" s="4"/>
      <c r="DB504" s="4"/>
      <c r="DC504" s="4"/>
      <c r="DD504" s="4"/>
      <c r="DE504" s="4"/>
      <c r="DF504" s="4"/>
      <c r="DG504" s="4"/>
      <c r="DH504" s="4"/>
      <c r="DI504" s="4"/>
      <c r="DJ504" s="4"/>
      <c r="DK504" s="4"/>
      <c r="DL504" s="4"/>
      <c r="DM504" s="4"/>
      <c r="DN504" s="4"/>
      <c r="DO504" s="4"/>
      <c r="DP504" s="4"/>
      <c r="DQ504" s="4"/>
      <c r="DR504" s="4"/>
      <c r="DS504" s="4"/>
      <c r="DT504" s="4"/>
      <c r="DU504" s="4"/>
      <c r="DV504" s="4"/>
      <c r="DW504" s="4"/>
      <c r="DX504" s="4"/>
      <c r="DY504" s="4"/>
      <c r="DZ504" s="4"/>
      <c r="EA504" s="4"/>
      <c r="EB504" s="4"/>
      <c r="EC504" s="4"/>
      <c r="ED504" s="4"/>
      <c r="EE504" s="4"/>
      <c r="EF504" s="4"/>
      <c r="EG504" s="4"/>
      <c r="EH504" s="4"/>
      <c r="EI504" s="4"/>
      <c r="EJ504" s="4"/>
      <c r="EK504" s="4"/>
      <c r="EL504" s="4"/>
      <c r="EM504" s="4"/>
      <c r="EN504" s="4"/>
      <c r="EO504" s="4"/>
      <c r="EP504" s="4"/>
      <c r="EQ504" s="4"/>
      <c r="ER504" s="4"/>
      <c r="ES504" s="4"/>
      <c r="ET504" s="4"/>
      <c r="EU504" s="4"/>
      <c r="EV504" s="4"/>
      <c r="EW504" s="4"/>
      <c r="EX504" s="4"/>
      <c r="EY504" s="4"/>
      <c r="EZ504" s="4"/>
      <c r="FA504" s="4"/>
      <c r="FB504" s="4"/>
      <c r="FC504" s="4"/>
      <c r="FD504" s="4"/>
      <c r="FE504" s="4"/>
      <c r="FF504" s="4"/>
      <c r="FG504" s="4"/>
      <c r="FH504" s="4"/>
      <c r="FI504" s="4"/>
      <c r="FJ504" s="4"/>
      <c r="FK504" s="4"/>
      <c r="FL504" s="4"/>
      <c r="FM504" s="4"/>
      <c r="FN504" s="4"/>
      <c r="FO504" s="4"/>
      <c r="FP504" s="4"/>
      <c r="FQ504" s="4"/>
      <c r="FR504" s="4"/>
      <c r="FS504" s="4"/>
      <c r="FT504" s="4"/>
      <c r="FU504" s="4"/>
      <c r="FV504" s="4"/>
      <c r="FW504" s="4"/>
      <c r="FX504" s="4"/>
      <c r="FY504" s="4"/>
      <c r="FZ504" s="4"/>
      <c r="GA504" s="4"/>
      <c r="GB504" s="4"/>
      <c r="GC504" s="4"/>
      <c r="GD504" s="4"/>
      <c r="GE504" s="4"/>
      <c r="GF504" s="4"/>
      <c r="GG504" s="4"/>
      <c r="GH504" s="4"/>
      <c r="GI504" s="4"/>
      <c r="GJ504" s="4"/>
    </row>
    <row r="505" spans="21:192" x14ac:dyDescent="0.3">
      <c r="U505" s="14"/>
      <c r="V505" s="4"/>
      <c r="W505" s="4"/>
      <c r="X505" s="14"/>
      <c r="Y505" s="4"/>
      <c r="Z505" s="4"/>
      <c r="AA505" s="14"/>
      <c r="AB505" s="4"/>
      <c r="AC505" s="4"/>
      <c r="AD505" s="1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c r="CG505" s="4"/>
      <c r="CH505" s="4"/>
      <c r="CI505" s="4"/>
      <c r="CJ505" s="4"/>
      <c r="CK505" s="4"/>
      <c r="CL505" s="4"/>
      <c r="CM505" s="4"/>
      <c r="CN505" s="4"/>
      <c r="CO505" s="4"/>
      <c r="CP505" s="4"/>
      <c r="CQ505" s="4"/>
      <c r="CR505" s="4"/>
      <c r="CS505" s="4"/>
      <c r="CT505" s="4"/>
      <c r="CU505" s="4"/>
      <c r="CV505" s="4"/>
      <c r="CW505" s="4"/>
      <c r="CX505" s="4"/>
      <c r="CY505" s="4"/>
      <c r="CZ505" s="4"/>
      <c r="DA505" s="4"/>
      <c r="DB505" s="4"/>
      <c r="DC505" s="4"/>
      <c r="DD505" s="4"/>
      <c r="DE505" s="4"/>
      <c r="DF505" s="4"/>
      <c r="DG505" s="4"/>
      <c r="DH505" s="4"/>
      <c r="DI505" s="4"/>
      <c r="DJ505" s="4"/>
      <c r="DK505" s="4"/>
      <c r="DL505" s="4"/>
      <c r="DM505" s="4"/>
      <c r="DN505" s="4"/>
      <c r="DO505" s="4"/>
      <c r="DP505" s="4"/>
      <c r="DQ505" s="4"/>
      <c r="DR505" s="4"/>
      <c r="DS505" s="4"/>
      <c r="DT505" s="4"/>
      <c r="DU505" s="4"/>
      <c r="DV505" s="4"/>
      <c r="DW505" s="4"/>
      <c r="DX505" s="4"/>
      <c r="DY505" s="4"/>
      <c r="DZ505" s="4"/>
      <c r="EA505" s="4"/>
      <c r="EB505" s="4"/>
      <c r="EC505" s="4"/>
      <c r="ED505" s="4"/>
      <c r="EE505" s="4"/>
      <c r="EF505" s="4"/>
      <c r="EG505" s="4"/>
      <c r="EH505" s="4"/>
      <c r="EI505" s="4"/>
      <c r="EJ505" s="4"/>
      <c r="EK505" s="4"/>
      <c r="EL505" s="4"/>
      <c r="EM505" s="4"/>
      <c r="EN505" s="4"/>
      <c r="EO505" s="4"/>
      <c r="EP505" s="4"/>
      <c r="EQ505" s="4"/>
      <c r="ER505" s="4"/>
      <c r="ES505" s="4"/>
      <c r="ET505" s="4"/>
      <c r="EU505" s="4"/>
      <c r="EV505" s="4"/>
      <c r="EW505" s="4"/>
      <c r="EX505" s="4"/>
      <c r="EY505" s="4"/>
      <c r="EZ505" s="4"/>
      <c r="FA505" s="4"/>
      <c r="FB505" s="4"/>
      <c r="FC505" s="4"/>
      <c r="FD505" s="4"/>
      <c r="FE505" s="4"/>
      <c r="FF505" s="4"/>
      <c r="FG505" s="4"/>
      <c r="FH505" s="4"/>
      <c r="FI505" s="4"/>
      <c r="FJ505" s="4"/>
      <c r="FK505" s="4"/>
      <c r="FL505" s="4"/>
      <c r="FM505" s="4"/>
      <c r="FN505" s="4"/>
      <c r="FO505" s="4"/>
      <c r="FP505" s="4"/>
      <c r="FQ505" s="4"/>
      <c r="FR505" s="4"/>
      <c r="FS505" s="4"/>
      <c r="FT505" s="4"/>
      <c r="FU505" s="4"/>
      <c r="FV505" s="4"/>
      <c r="FW505" s="4"/>
      <c r="FX505" s="4"/>
      <c r="FY505" s="4"/>
      <c r="FZ505" s="4"/>
      <c r="GA505" s="4"/>
      <c r="GB505" s="4"/>
      <c r="GC505" s="4"/>
      <c r="GD505" s="4"/>
      <c r="GE505" s="4"/>
      <c r="GF505" s="4"/>
      <c r="GG505" s="4"/>
      <c r="GH505" s="4"/>
      <c r="GI505" s="4"/>
      <c r="GJ505" s="4"/>
    </row>
    <row r="506" spans="21:192" x14ac:dyDescent="0.3">
      <c r="U506" s="14"/>
      <c r="V506" s="4"/>
      <c r="W506" s="4"/>
      <c r="X506" s="14"/>
      <c r="Y506" s="4"/>
      <c r="Z506" s="4"/>
      <c r="AA506" s="14"/>
      <c r="AB506" s="4"/>
      <c r="AC506" s="4"/>
      <c r="AD506" s="1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c r="CG506" s="4"/>
      <c r="CH506" s="4"/>
      <c r="CI506" s="4"/>
      <c r="CJ506" s="4"/>
      <c r="CK506" s="4"/>
      <c r="CL506" s="4"/>
      <c r="CM506" s="4"/>
      <c r="CN506" s="4"/>
      <c r="CO506" s="4"/>
      <c r="CP506" s="4"/>
      <c r="CQ506" s="4"/>
      <c r="CR506" s="4"/>
      <c r="CS506" s="4"/>
      <c r="CT506" s="4"/>
      <c r="CU506" s="4"/>
      <c r="CV506" s="4"/>
      <c r="CW506" s="4"/>
      <c r="CX506" s="4"/>
      <c r="CY506" s="4"/>
      <c r="CZ506" s="4"/>
      <c r="DA506" s="4"/>
      <c r="DB506" s="4"/>
      <c r="DC506" s="4"/>
      <c r="DD506" s="4"/>
      <c r="DE506" s="4"/>
      <c r="DF506" s="4"/>
      <c r="DG506" s="4"/>
      <c r="DH506" s="4"/>
      <c r="DI506" s="4"/>
      <c r="DJ506" s="4"/>
      <c r="DK506" s="4"/>
      <c r="DL506" s="4"/>
      <c r="DM506" s="4"/>
      <c r="DN506" s="4"/>
      <c r="DO506" s="4"/>
      <c r="DP506" s="4"/>
      <c r="DQ506" s="4"/>
      <c r="DR506" s="4"/>
      <c r="DS506" s="4"/>
      <c r="DT506" s="4"/>
      <c r="DU506" s="4"/>
      <c r="DV506" s="4"/>
      <c r="DW506" s="4"/>
      <c r="DX506" s="4"/>
      <c r="DY506" s="4"/>
      <c r="DZ506" s="4"/>
      <c r="EA506" s="4"/>
      <c r="EB506" s="4"/>
      <c r="EC506" s="4"/>
      <c r="ED506" s="4"/>
      <c r="EE506" s="4"/>
      <c r="EF506" s="4"/>
      <c r="EG506" s="4"/>
      <c r="EH506" s="4"/>
      <c r="EI506" s="4"/>
      <c r="EJ506" s="4"/>
      <c r="EK506" s="4"/>
      <c r="EL506" s="4"/>
      <c r="EM506" s="4"/>
      <c r="EN506" s="4"/>
      <c r="EO506" s="4"/>
      <c r="EP506" s="4"/>
      <c r="EQ506" s="4"/>
      <c r="ER506" s="4"/>
      <c r="ES506" s="4"/>
      <c r="ET506" s="4"/>
      <c r="EU506" s="4"/>
      <c r="EV506" s="4"/>
      <c r="EW506" s="4"/>
      <c r="EX506" s="4"/>
      <c r="EY506" s="4"/>
      <c r="EZ506" s="4"/>
      <c r="FA506" s="4"/>
      <c r="FB506" s="4"/>
      <c r="FC506" s="4"/>
      <c r="FD506" s="4"/>
      <c r="FE506" s="4"/>
      <c r="FF506" s="4"/>
      <c r="FG506" s="4"/>
      <c r="FH506" s="4"/>
      <c r="FI506" s="4"/>
      <c r="FJ506" s="4"/>
      <c r="FK506" s="4"/>
      <c r="FL506" s="4"/>
      <c r="FM506" s="4"/>
      <c r="FN506" s="4"/>
      <c r="FO506" s="4"/>
      <c r="FP506" s="4"/>
      <c r="FQ506" s="4"/>
      <c r="FR506" s="4"/>
      <c r="FS506" s="4"/>
      <c r="FT506" s="4"/>
      <c r="FU506" s="4"/>
      <c r="FV506" s="4"/>
      <c r="FW506" s="4"/>
      <c r="FX506" s="4"/>
      <c r="FY506" s="4"/>
      <c r="FZ506" s="4"/>
      <c r="GA506" s="4"/>
      <c r="GB506" s="4"/>
      <c r="GC506" s="4"/>
      <c r="GD506" s="4"/>
      <c r="GE506" s="4"/>
      <c r="GF506" s="4"/>
      <c r="GG506" s="4"/>
      <c r="GH506" s="4"/>
      <c r="GI506" s="4"/>
      <c r="GJ506" s="4"/>
    </row>
    <row r="507" spans="21:192" x14ac:dyDescent="0.3">
      <c r="U507" s="14"/>
      <c r="V507" s="4"/>
      <c r="W507" s="4"/>
      <c r="X507" s="14"/>
      <c r="Y507" s="4"/>
      <c r="Z507" s="4"/>
      <c r="AA507" s="14"/>
      <c r="AB507" s="4"/>
      <c r="AC507" s="4"/>
      <c r="AD507" s="1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c r="CG507" s="4"/>
      <c r="CH507" s="4"/>
      <c r="CI507" s="4"/>
      <c r="CJ507" s="4"/>
      <c r="CK507" s="4"/>
      <c r="CL507" s="4"/>
      <c r="CM507" s="4"/>
      <c r="CN507" s="4"/>
      <c r="CO507" s="4"/>
      <c r="CP507" s="4"/>
      <c r="CQ507" s="4"/>
      <c r="CR507" s="4"/>
      <c r="CS507" s="4"/>
      <c r="CT507" s="4"/>
      <c r="CU507" s="4"/>
      <c r="CV507" s="4"/>
      <c r="CW507" s="4"/>
      <c r="CX507" s="4"/>
      <c r="CY507" s="4"/>
      <c r="CZ507" s="4"/>
      <c r="DA507" s="4"/>
      <c r="DB507" s="4"/>
      <c r="DC507" s="4"/>
      <c r="DD507" s="4"/>
      <c r="DE507" s="4"/>
      <c r="DF507" s="4"/>
      <c r="DG507" s="4"/>
      <c r="DH507" s="4"/>
      <c r="DI507" s="4"/>
      <c r="DJ507" s="4"/>
      <c r="DK507" s="4"/>
      <c r="DL507" s="4"/>
      <c r="DM507" s="4"/>
      <c r="DN507" s="4"/>
      <c r="DO507" s="4"/>
      <c r="DP507" s="4"/>
      <c r="DQ507" s="4"/>
      <c r="DR507" s="4"/>
      <c r="DS507" s="4"/>
      <c r="DT507" s="4"/>
      <c r="DU507" s="4"/>
      <c r="DV507" s="4"/>
      <c r="DW507" s="4"/>
      <c r="DX507" s="4"/>
      <c r="DY507" s="4"/>
      <c r="DZ507" s="4"/>
      <c r="EA507" s="4"/>
      <c r="EB507" s="4"/>
      <c r="EC507" s="4"/>
      <c r="ED507" s="4"/>
      <c r="EE507" s="4"/>
      <c r="EF507" s="4"/>
      <c r="EG507" s="4"/>
      <c r="EH507" s="4"/>
      <c r="EI507" s="4"/>
      <c r="EJ507" s="4"/>
      <c r="EK507" s="4"/>
      <c r="EL507" s="4"/>
      <c r="EM507" s="4"/>
      <c r="EN507" s="4"/>
      <c r="EO507" s="4"/>
      <c r="EP507" s="4"/>
      <c r="EQ507" s="4"/>
      <c r="ER507" s="4"/>
      <c r="ES507" s="4"/>
      <c r="ET507" s="4"/>
      <c r="EU507" s="4"/>
      <c r="EV507" s="4"/>
      <c r="EW507" s="4"/>
      <c r="EX507" s="4"/>
      <c r="EY507" s="4"/>
      <c r="EZ507" s="4"/>
      <c r="FA507" s="4"/>
      <c r="FB507" s="4"/>
      <c r="FC507" s="4"/>
      <c r="FD507" s="4"/>
      <c r="FE507" s="4"/>
      <c r="FF507" s="4"/>
      <c r="FG507" s="4"/>
      <c r="FH507" s="4"/>
      <c r="FI507" s="4"/>
      <c r="FJ507" s="4"/>
      <c r="FK507" s="4"/>
      <c r="FL507" s="4"/>
      <c r="FM507" s="4"/>
      <c r="FN507" s="4"/>
      <c r="FO507" s="4"/>
      <c r="FP507" s="4"/>
      <c r="FQ507" s="4"/>
      <c r="FR507" s="4"/>
      <c r="FS507" s="4"/>
      <c r="FT507" s="4"/>
      <c r="FU507" s="4"/>
      <c r="FV507" s="4"/>
      <c r="FW507" s="4"/>
      <c r="FX507" s="4"/>
      <c r="FY507" s="4"/>
      <c r="FZ507" s="4"/>
      <c r="GA507" s="4"/>
      <c r="GB507" s="4"/>
      <c r="GC507" s="4"/>
      <c r="GD507" s="4"/>
      <c r="GE507" s="4"/>
      <c r="GF507" s="4"/>
      <c r="GG507" s="4"/>
      <c r="GH507" s="4"/>
      <c r="GI507" s="4"/>
      <c r="GJ507" s="4"/>
    </row>
    <row r="508" spans="21:192" x14ac:dyDescent="0.3">
      <c r="U508" s="14"/>
      <c r="V508" s="4"/>
      <c r="W508" s="4"/>
      <c r="X508" s="14"/>
      <c r="Y508" s="4"/>
      <c r="Z508" s="4"/>
      <c r="AA508" s="14"/>
      <c r="AB508" s="4"/>
      <c r="AC508" s="4"/>
      <c r="AD508" s="1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c r="CG508" s="4"/>
      <c r="CH508" s="4"/>
      <c r="CI508" s="4"/>
      <c r="CJ508" s="4"/>
      <c r="CK508" s="4"/>
      <c r="CL508" s="4"/>
      <c r="CM508" s="4"/>
      <c r="CN508" s="4"/>
      <c r="CO508" s="4"/>
      <c r="CP508" s="4"/>
      <c r="CQ508" s="4"/>
      <c r="CR508" s="4"/>
      <c r="CS508" s="4"/>
      <c r="CT508" s="4"/>
      <c r="CU508" s="4"/>
      <c r="CV508" s="4"/>
      <c r="CW508" s="4"/>
      <c r="CX508" s="4"/>
      <c r="CY508" s="4"/>
      <c r="CZ508" s="4"/>
      <c r="DA508" s="4"/>
      <c r="DB508" s="4"/>
      <c r="DC508" s="4"/>
      <c r="DD508" s="4"/>
      <c r="DE508" s="4"/>
      <c r="DF508" s="4"/>
      <c r="DG508" s="4"/>
      <c r="DH508" s="4"/>
      <c r="DI508" s="4"/>
      <c r="DJ508" s="4"/>
      <c r="DK508" s="4"/>
      <c r="DL508" s="4"/>
      <c r="DM508" s="4"/>
      <c r="DN508" s="4"/>
      <c r="DO508" s="4"/>
      <c r="DP508" s="4"/>
      <c r="DQ508" s="4"/>
      <c r="DR508" s="4"/>
      <c r="DS508" s="4"/>
      <c r="DT508" s="4"/>
      <c r="DU508" s="4"/>
      <c r="DV508" s="4"/>
      <c r="DW508" s="4"/>
      <c r="DX508" s="4"/>
      <c r="DY508" s="4"/>
      <c r="DZ508" s="4"/>
      <c r="EA508" s="4"/>
      <c r="EB508" s="4"/>
      <c r="EC508" s="4"/>
      <c r="ED508" s="4"/>
      <c r="EE508" s="4"/>
      <c r="EF508" s="4"/>
      <c r="EG508" s="4"/>
      <c r="EH508" s="4"/>
      <c r="EI508" s="4"/>
      <c r="EJ508" s="4"/>
      <c r="EK508" s="4"/>
      <c r="EL508" s="4"/>
      <c r="EM508" s="4"/>
      <c r="EN508" s="4"/>
      <c r="EO508" s="4"/>
      <c r="EP508" s="4"/>
      <c r="EQ508" s="4"/>
      <c r="ER508" s="4"/>
      <c r="ES508" s="4"/>
      <c r="ET508" s="4"/>
      <c r="EU508" s="4"/>
      <c r="EV508" s="4"/>
      <c r="EW508" s="4"/>
      <c r="EX508" s="4"/>
      <c r="EY508" s="4"/>
      <c r="EZ508" s="4"/>
      <c r="FA508" s="4"/>
      <c r="FB508" s="4"/>
      <c r="FC508" s="4"/>
      <c r="FD508" s="4"/>
      <c r="FE508" s="4"/>
      <c r="FF508" s="4"/>
      <c r="FG508" s="4"/>
      <c r="FH508" s="4"/>
      <c r="FI508" s="4"/>
      <c r="FJ508" s="4"/>
      <c r="FK508" s="4"/>
      <c r="FL508" s="4"/>
      <c r="FM508" s="4"/>
      <c r="FN508" s="4"/>
      <c r="FO508" s="4"/>
      <c r="FP508" s="4"/>
      <c r="FQ508" s="4"/>
      <c r="FR508" s="4"/>
      <c r="FS508" s="4"/>
      <c r="FT508" s="4"/>
      <c r="FU508" s="4"/>
      <c r="FV508" s="4"/>
      <c r="FW508" s="4"/>
      <c r="FX508" s="4"/>
      <c r="FY508" s="4"/>
      <c r="FZ508" s="4"/>
      <c r="GA508" s="4"/>
      <c r="GB508" s="4"/>
      <c r="GC508" s="4"/>
      <c r="GD508" s="4"/>
      <c r="GE508" s="4"/>
      <c r="GF508" s="4"/>
      <c r="GG508" s="4"/>
      <c r="GH508" s="4"/>
      <c r="GI508" s="4"/>
      <c r="GJ508" s="4"/>
    </row>
    <row r="509" spans="21:192" x14ac:dyDescent="0.3">
      <c r="U509" s="14"/>
      <c r="V509" s="4"/>
      <c r="W509" s="4"/>
      <c r="X509" s="14"/>
      <c r="Y509" s="4"/>
      <c r="Z509" s="4"/>
      <c r="AA509" s="14"/>
      <c r="AB509" s="4"/>
      <c r="AC509" s="4"/>
      <c r="AD509" s="1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c r="CG509" s="4"/>
      <c r="CH509" s="4"/>
      <c r="CI509" s="4"/>
      <c r="CJ509" s="4"/>
      <c r="CK509" s="4"/>
      <c r="CL509" s="4"/>
      <c r="CM509" s="4"/>
      <c r="CN509" s="4"/>
      <c r="CO509" s="4"/>
      <c r="CP509" s="4"/>
      <c r="CQ509" s="4"/>
      <c r="CR509" s="4"/>
      <c r="CS509" s="4"/>
      <c r="CT509" s="4"/>
      <c r="CU509" s="4"/>
      <c r="CV509" s="4"/>
      <c r="CW509" s="4"/>
      <c r="CX509" s="4"/>
      <c r="CY509" s="4"/>
      <c r="CZ509" s="4"/>
      <c r="DA509" s="4"/>
      <c r="DB509" s="4"/>
      <c r="DC509" s="4"/>
      <c r="DD509" s="4"/>
      <c r="DE509" s="4"/>
      <c r="DF509" s="4"/>
      <c r="DG509" s="4"/>
      <c r="DH509" s="4"/>
      <c r="DI509" s="4"/>
      <c r="DJ509" s="4"/>
      <c r="DK509" s="4"/>
      <c r="DL509" s="4"/>
      <c r="DM509" s="4"/>
      <c r="DN509" s="4"/>
      <c r="DO509" s="4"/>
      <c r="DP509" s="4"/>
      <c r="DQ509" s="4"/>
      <c r="DR509" s="4"/>
      <c r="DS509" s="4"/>
      <c r="DT509" s="4"/>
      <c r="DU509" s="4"/>
      <c r="DV509" s="4"/>
      <c r="DW509" s="4"/>
      <c r="DX509" s="4"/>
      <c r="DY509" s="4"/>
      <c r="DZ509" s="4"/>
      <c r="EA509" s="4"/>
      <c r="EB509" s="4"/>
      <c r="EC509" s="4"/>
      <c r="ED509" s="4"/>
      <c r="EE509" s="4"/>
      <c r="EF509" s="4"/>
      <c r="EG509" s="4"/>
      <c r="EH509" s="4"/>
      <c r="EI509" s="4"/>
      <c r="EJ509" s="4"/>
      <c r="EK509" s="4"/>
      <c r="EL509" s="4"/>
      <c r="EM509" s="4"/>
      <c r="EN509" s="4"/>
      <c r="EO509" s="4"/>
      <c r="EP509" s="4"/>
      <c r="EQ509" s="4"/>
      <c r="ER509" s="4"/>
      <c r="ES509" s="4"/>
      <c r="ET509" s="4"/>
      <c r="EU509" s="4"/>
      <c r="EV509" s="4"/>
      <c r="EW509" s="4"/>
      <c r="EX509" s="4"/>
      <c r="EY509" s="4"/>
      <c r="EZ509" s="4"/>
      <c r="FA509" s="4"/>
      <c r="FB509" s="4"/>
      <c r="FC509" s="4"/>
      <c r="FD509" s="4"/>
      <c r="FE509" s="4"/>
      <c r="FF509" s="4"/>
      <c r="FG509" s="4"/>
      <c r="FH509" s="4"/>
      <c r="FI509" s="4"/>
      <c r="FJ509" s="4"/>
      <c r="FK509" s="4"/>
      <c r="FL509" s="4"/>
      <c r="FM509" s="4"/>
      <c r="FN509" s="4"/>
      <c r="FO509" s="4"/>
      <c r="FP509" s="4"/>
      <c r="FQ509" s="4"/>
      <c r="FR509" s="4"/>
      <c r="FS509" s="4"/>
      <c r="FT509" s="4"/>
      <c r="FU509" s="4"/>
      <c r="FV509" s="4"/>
      <c r="FW509" s="4"/>
      <c r="FX509" s="4"/>
      <c r="FY509" s="4"/>
      <c r="FZ509" s="4"/>
      <c r="GA509" s="4"/>
      <c r="GB509" s="4"/>
      <c r="GC509" s="4"/>
      <c r="GD509" s="4"/>
      <c r="GE509" s="4"/>
      <c r="GF509" s="4"/>
      <c r="GG509" s="4"/>
      <c r="GH509" s="4"/>
      <c r="GI509" s="4"/>
      <c r="GJ509" s="4"/>
    </row>
    <row r="510" spans="21:192" x14ac:dyDescent="0.3">
      <c r="U510" s="14"/>
      <c r="V510" s="4"/>
      <c r="W510" s="4"/>
      <c r="X510" s="14"/>
      <c r="Y510" s="4"/>
      <c r="Z510" s="4"/>
      <c r="AA510" s="14"/>
      <c r="AB510" s="4"/>
      <c r="AC510" s="4"/>
      <c r="AD510" s="1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c r="CG510" s="4"/>
      <c r="CH510" s="4"/>
      <c r="CI510" s="4"/>
      <c r="CJ510" s="4"/>
      <c r="CK510" s="4"/>
      <c r="CL510" s="4"/>
      <c r="CM510" s="4"/>
      <c r="CN510" s="4"/>
      <c r="CO510" s="4"/>
      <c r="CP510" s="4"/>
      <c r="CQ510" s="4"/>
      <c r="CR510" s="4"/>
      <c r="CS510" s="4"/>
      <c r="CT510" s="4"/>
      <c r="CU510" s="4"/>
      <c r="CV510" s="4"/>
      <c r="CW510" s="4"/>
      <c r="CX510" s="4"/>
      <c r="CY510" s="4"/>
      <c r="CZ510" s="4"/>
      <c r="DA510" s="4"/>
      <c r="DB510" s="4"/>
      <c r="DC510" s="4"/>
      <c r="DD510" s="4"/>
      <c r="DE510" s="4"/>
      <c r="DF510" s="4"/>
      <c r="DG510" s="4"/>
      <c r="DH510" s="4"/>
      <c r="DI510" s="4"/>
      <c r="DJ510" s="4"/>
      <c r="DK510" s="4"/>
      <c r="DL510" s="4"/>
      <c r="DM510" s="4"/>
      <c r="DN510" s="4"/>
      <c r="DO510" s="4"/>
      <c r="DP510" s="4"/>
      <c r="DQ510" s="4"/>
      <c r="DR510" s="4"/>
      <c r="DS510" s="4"/>
      <c r="DT510" s="4"/>
      <c r="DU510" s="4"/>
      <c r="DV510" s="4"/>
      <c r="DW510" s="4"/>
      <c r="DX510" s="4"/>
      <c r="DY510" s="4"/>
      <c r="DZ510" s="4"/>
      <c r="EA510" s="4"/>
      <c r="EB510" s="4"/>
      <c r="EC510" s="4"/>
      <c r="ED510" s="4"/>
      <c r="EE510" s="4"/>
      <c r="EF510" s="4"/>
      <c r="EG510" s="4"/>
      <c r="EH510" s="4"/>
      <c r="EI510" s="4"/>
      <c r="EJ510" s="4"/>
      <c r="EK510" s="4"/>
      <c r="EL510" s="4"/>
      <c r="EM510" s="4"/>
      <c r="EN510" s="4"/>
      <c r="EO510" s="4"/>
      <c r="EP510" s="4"/>
      <c r="EQ510" s="4"/>
      <c r="ER510" s="4"/>
      <c r="ES510" s="4"/>
      <c r="ET510" s="4"/>
      <c r="EU510" s="4"/>
      <c r="EV510" s="4"/>
      <c r="EW510" s="4"/>
      <c r="EX510" s="4"/>
      <c r="EY510" s="4"/>
      <c r="EZ510" s="4"/>
      <c r="FA510" s="4"/>
      <c r="FB510" s="4"/>
      <c r="FC510" s="4"/>
      <c r="FD510" s="4"/>
      <c r="FE510" s="4"/>
      <c r="FF510" s="4"/>
      <c r="FG510" s="4"/>
      <c r="FH510" s="4"/>
      <c r="FI510" s="4"/>
      <c r="FJ510" s="4"/>
      <c r="FK510" s="4"/>
      <c r="FL510" s="4"/>
      <c r="FM510" s="4"/>
      <c r="FN510" s="4"/>
      <c r="FO510" s="4"/>
      <c r="FP510" s="4"/>
      <c r="FQ510" s="4"/>
      <c r="FR510" s="4"/>
      <c r="FS510" s="4"/>
      <c r="FT510" s="4"/>
      <c r="FU510" s="4"/>
      <c r="FV510" s="4"/>
      <c r="FW510" s="4"/>
      <c r="FX510" s="4"/>
      <c r="FY510" s="4"/>
      <c r="FZ510" s="4"/>
      <c r="GA510" s="4"/>
      <c r="GB510" s="4"/>
      <c r="GC510" s="4"/>
      <c r="GD510" s="4"/>
      <c r="GE510" s="4"/>
      <c r="GF510" s="4"/>
      <c r="GG510" s="4"/>
      <c r="GH510" s="4"/>
      <c r="GI510" s="4"/>
      <c r="GJ510" s="4"/>
    </row>
    <row r="511" spans="21:192" x14ac:dyDescent="0.3">
      <c r="U511" s="14"/>
      <c r="V511" s="4"/>
      <c r="W511" s="4"/>
      <c r="X511" s="14"/>
      <c r="Y511" s="4"/>
      <c r="Z511" s="4"/>
      <c r="AA511" s="14"/>
      <c r="AB511" s="4"/>
      <c r="AC511" s="4"/>
      <c r="AD511" s="1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c r="CG511" s="4"/>
      <c r="CH511" s="4"/>
      <c r="CI511" s="4"/>
      <c r="CJ511" s="4"/>
      <c r="CK511" s="4"/>
      <c r="CL511" s="4"/>
      <c r="CM511" s="4"/>
      <c r="CN511" s="4"/>
      <c r="CO511" s="4"/>
      <c r="CP511" s="4"/>
      <c r="CQ511" s="4"/>
      <c r="CR511" s="4"/>
      <c r="CS511" s="4"/>
      <c r="CT511" s="4"/>
      <c r="CU511" s="4"/>
      <c r="CV511" s="4"/>
      <c r="CW511" s="4"/>
      <c r="CX511" s="4"/>
      <c r="CY511" s="4"/>
      <c r="CZ511" s="4"/>
      <c r="DA511" s="4"/>
      <c r="DB511" s="4"/>
      <c r="DC511" s="4"/>
      <c r="DD511" s="4"/>
      <c r="DE511" s="4"/>
      <c r="DF511" s="4"/>
      <c r="DG511" s="4"/>
      <c r="DH511" s="4"/>
      <c r="DI511" s="4"/>
      <c r="DJ511" s="4"/>
      <c r="DK511" s="4"/>
      <c r="DL511" s="4"/>
      <c r="DM511" s="4"/>
      <c r="DN511" s="4"/>
      <c r="DO511" s="4"/>
      <c r="DP511" s="4"/>
      <c r="DQ511" s="4"/>
      <c r="DR511" s="4"/>
      <c r="DS511" s="4"/>
      <c r="DT511" s="4"/>
      <c r="DU511" s="4"/>
      <c r="DV511" s="4"/>
      <c r="DW511" s="4"/>
      <c r="DX511" s="4"/>
      <c r="DY511" s="4"/>
      <c r="DZ511" s="4"/>
      <c r="EA511" s="4"/>
      <c r="EB511" s="4"/>
      <c r="EC511" s="4"/>
      <c r="ED511" s="4"/>
      <c r="EE511" s="4"/>
      <c r="EF511" s="4"/>
      <c r="EG511" s="4"/>
      <c r="EH511" s="4"/>
      <c r="EI511" s="4"/>
      <c r="EJ511" s="4"/>
      <c r="EK511" s="4"/>
      <c r="EL511" s="4"/>
      <c r="EM511" s="4"/>
      <c r="EN511" s="4"/>
      <c r="EO511" s="4"/>
      <c r="EP511" s="4"/>
      <c r="EQ511" s="4"/>
      <c r="ER511" s="4"/>
      <c r="ES511" s="4"/>
      <c r="ET511" s="4"/>
      <c r="EU511" s="4"/>
      <c r="EV511" s="4"/>
      <c r="EW511" s="4"/>
      <c r="EX511" s="4"/>
      <c r="EY511" s="4"/>
      <c r="EZ511" s="4"/>
      <c r="FA511" s="4"/>
      <c r="FB511" s="4"/>
      <c r="FC511" s="4"/>
      <c r="FD511" s="4"/>
      <c r="FE511" s="4"/>
      <c r="FF511" s="4"/>
      <c r="FG511" s="4"/>
      <c r="FH511" s="4"/>
      <c r="FI511" s="4"/>
      <c r="FJ511" s="4"/>
      <c r="FK511" s="4"/>
      <c r="FL511" s="4"/>
      <c r="FM511" s="4"/>
      <c r="FN511" s="4"/>
      <c r="FO511" s="4"/>
      <c r="FP511" s="4"/>
      <c r="FQ511" s="4"/>
      <c r="FR511" s="4"/>
      <c r="FS511" s="4"/>
      <c r="FT511" s="4"/>
      <c r="FU511" s="4"/>
      <c r="FV511" s="4"/>
      <c r="FW511" s="4"/>
      <c r="FX511" s="4"/>
      <c r="FY511" s="4"/>
      <c r="FZ511" s="4"/>
      <c r="GA511" s="4"/>
      <c r="GB511" s="4"/>
      <c r="GC511" s="4"/>
      <c r="GD511" s="4"/>
      <c r="GE511" s="4"/>
      <c r="GF511" s="4"/>
      <c r="GG511" s="4"/>
      <c r="GH511" s="4"/>
      <c r="GI511" s="4"/>
      <c r="GJ511" s="4"/>
    </row>
    <row r="512" spans="21:192" x14ac:dyDescent="0.3">
      <c r="U512" s="14"/>
      <c r="V512" s="4"/>
      <c r="W512" s="4"/>
      <c r="X512" s="14"/>
      <c r="Y512" s="4"/>
      <c r="Z512" s="4"/>
      <c r="AA512" s="14"/>
      <c r="AB512" s="4"/>
      <c r="AC512" s="4"/>
      <c r="AD512" s="1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c r="CG512" s="4"/>
      <c r="CH512" s="4"/>
      <c r="CI512" s="4"/>
      <c r="CJ512" s="4"/>
      <c r="CK512" s="4"/>
      <c r="CL512" s="4"/>
      <c r="CM512" s="4"/>
      <c r="CN512" s="4"/>
      <c r="CO512" s="4"/>
      <c r="CP512" s="4"/>
      <c r="CQ512" s="4"/>
      <c r="CR512" s="4"/>
      <c r="CS512" s="4"/>
      <c r="CT512" s="4"/>
      <c r="CU512" s="4"/>
      <c r="CV512" s="4"/>
      <c r="CW512" s="4"/>
      <c r="CX512" s="4"/>
      <c r="CY512" s="4"/>
      <c r="CZ512" s="4"/>
      <c r="DA512" s="4"/>
      <c r="DB512" s="4"/>
      <c r="DC512" s="4"/>
      <c r="DD512" s="4"/>
      <c r="DE512" s="4"/>
      <c r="DF512" s="4"/>
      <c r="DG512" s="4"/>
      <c r="DH512" s="4"/>
      <c r="DI512" s="4"/>
      <c r="DJ512" s="4"/>
      <c r="DK512" s="4"/>
      <c r="DL512" s="4"/>
      <c r="DM512" s="4"/>
      <c r="DN512" s="4"/>
      <c r="DO512" s="4"/>
      <c r="DP512" s="4"/>
      <c r="DQ512" s="4"/>
      <c r="DR512" s="4"/>
      <c r="DS512" s="4"/>
      <c r="DT512" s="4"/>
      <c r="DU512" s="4"/>
      <c r="DV512" s="4"/>
      <c r="DW512" s="4"/>
      <c r="DX512" s="4"/>
      <c r="DY512" s="4"/>
      <c r="DZ512" s="4"/>
      <c r="EA512" s="4"/>
      <c r="EB512" s="4"/>
      <c r="EC512" s="4"/>
      <c r="ED512" s="4"/>
      <c r="EE512" s="4"/>
      <c r="EF512" s="4"/>
      <c r="EG512" s="4"/>
      <c r="EH512" s="4"/>
      <c r="EI512" s="4"/>
      <c r="EJ512" s="4"/>
      <c r="EK512" s="4"/>
      <c r="EL512" s="4"/>
      <c r="EM512" s="4"/>
      <c r="EN512" s="4"/>
      <c r="EO512" s="4"/>
      <c r="EP512" s="4"/>
      <c r="EQ512" s="4"/>
      <c r="ER512" s="4"/>
      <c r="ES512" s="4"/>
      <c r="ET512" s="4"/>
      <c r="EU512" s="4"/>
      <c r="EV512" s="4"/>
      <c r="EW512" s="4"/>
      <c r="EX512" s="4"/>
      <c r="EY512" s="4"/>
      <c r="EZ512" s="4"/>
      <c r="FA512" s="4"/>
      <c r="FB512" s="4"/>
      <c r="FC512" s="4"/>
      <c r="FD512" s="4"/>
      <c r="FE512" s="4"/>
      <c r="FF512" s="4"/>
      <c r="FG512" s="4"/>
      <c r="FH512" s="4"/>
      <c r="FI512" s="4"/>
      <c r="FJ512" s="4"/>
      <c r="FK512" s="4"/>
      <c r="FL512" s="4"/>
      <c r="FM512" s="4"/>
      <c r="FN512" s="4"/>
      <c r="FO512" s="4"/>
      <c r="FP512" s="4"/>
      <c r="FQ512" s="4"/>
      <c r="FR512" s="4"/>
      <c r="FS512" s="4"/>
      <c r="FT512" s="4"/>
      <c r="FU512" s="4"/>
      <c r="FV512" s="4"/>
      <c r="FW512" s="4"/>
      <c r="FX512" s="4"/>
      <c r="FY512" s="4"/>
      <c r="FZ512" s="4"/>
      <c r="GA512" s="4"/>
      <c r="GB512" s="4"/>
      <c r="GC512" s="4"/>
      <c r="GD512" s="4"/>
      <c r="GE512" s="4"/>
      <c r="GF512" s="4"/>
      <c r="GG512" s="4"/>
      <c r="GH512" s="4"/>
      <c r="GI512" s="4"/>
      <c r="GJ512" s="4"/>
    </row>
    <row r="513" spans="21:192" x14ac:dyDescent="0.3">
      <c r="U513" s="14"/>
      <c r="V513" s="4"/>
      <c r="W513" s="4"/>
      <c r="X513" s="14"/>
      <c r="Y513" s="4"/>
      <c r="Z513" s="4"/>
      <c r="AA513" s="14"/>
      <c r="AB513" s="4"/>
      <c r="AC513" s="4"/>
      <c r="AD513" s="1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c r="CG513" s="4"/>
      <c r="CH513" s="4"/>
      <c r="CI513" s="4"/>
      <c r="CJ513" s="4"/>
      <c r="CK513" s="4"/>
      <c r="CL513" s="4"/>
      <c r="CM513" s="4"/>
      <c r="CN513" s="4"/>
      <c r="CO513" s="4"/>
      <c r="CP513" s="4"/>
      <c r="CQ513" s="4"/>
      <c r="CR513" s="4"/>
      <c r="CS513" s="4"/>
      <c r="CT513" s="4"/>
      <c r="CU513" s="4"/>
      <c r="CV513" s="4"/>
      <c r="CW513" s="4"/>
      <c r="CX513" s="4"/>
      <c r="CY513" s="4"/>
      <c r="CZ513" s="4"/>
      <c r="DA513" s="4"/>
      <c r="DB513" s="4"/>
      <c r="DC513" s="4"/>
      <c r="DD513" s="4"/>
      <c r="DE513" s="4"/>
      <c r="DF513" s="4"/>
      <c r="DG513" s="4"/>
      <c r="DH513" s="4"/>
      <c r="DI513" s="4"/>
      <c r="DJ513" s="4"/>
      <c r="DK513" s="4"/>
      <c r="DL513" s="4"/>
      <c r="DM513" s="4"/>
      <c r="DN513" s="4"/>
      <c r="DO513" s="4"/>
      <c r="DP513" s="4"/>
      <c r="DQ513" s="4"/>
      <c r="DR513" s="4"/>
      <c r="DS513" s="4"/>
      <c r="DT513" s="4"/>
      <c r="DU513" s="4"/>
      <c r="DV513" s="4"/>
      <c r="DW513" s="4"/>
      <c r="DX513" s="4"/>
      <c r="DY513" s="4"/>
      <c r="DZ513" s="4"/>
      <c r="EA513" s="4"/>
      <c r="EB513" s="4"/>
      <c r="EC513" s="4"/>
      <c r="ED513" s="4"/>
      <c r="EE513" s="4"/>
      <c r="EF513" s="4"/>
      <c r="EG513" s="4"/>
      <c r="EH513" s="4"/>
      <c r="EI513" s="4"/>
      <c r="EJ513" s="4"/>
      <c r="EK513" s="4"/>
      <c r="EL513" s="4"/>
      <c r="EM513" s="4"/>
      <c r="EN513" s="4"/>
      <c r="EO513" s="4"/>
      <c r="EP513" s="4"/>
      <c r="EQ513" s="4"/>
      <c r="ER513" s="4"/>
      <c r="ES513" s="4"/>
      <c r="ET513" s="4"/>
      <c r="EU513" s="4"/>
      <c r="EV513" s="4"/>
      <c r="EW513" s="4"/>
      <c r="EX513" s="4"/>
      <c r="EY513" s="4"/>
      <c r="EZ513" s="4"/>
      <c r="FA513" s="4"/>
      <c r="FB513" s="4"/>
      <c r="FC513" s="4"/>
      <c r="FD513" s="4"/>
      <c r="FE513" s="4"/>
      <c r="FF513" s="4"/>
      <c r="FG513" s="4"/>
      <c r="FH513" s="4"/>
      <c r="FI513" s="4"/>
      <c r="FJ513" s="4"/>
      <c r="FK513" s="4"/>
      <c r="FL513" s="4"/>
      <c r="FM513" s="4"/>
      <c r="FN513" s="4"/>
      <c r="FO513" s="4"/>
      <c r="FP513" s="4"/>
      <c r="FQ513" s="4"/>
      <c r="FR513" s="4"/>
      <c r="FS513" s="4"/>
      <c r="FT513" s="4"/>
      <c r="FU513" s="4"/>
      <c r="FV513" s="4"/>
      <c r="FW513" s="4"/>
      <c r="FX513" s="4"/>
      <c r="FY513" s="4"/>
      <c r="FZ513" s="4"/>
      <c r="GA513" s="4"/>
      <c r="GB513" s="4"/>
      <c r="GC513" s="4"/>
      <c r="GD513" s="4"/>
      <c r="GE513" s="4"/>
      <c r="GF513" s="4"/>
      <c r="GG513" s="4"/>
      <c r="GH513" s="4"/>
      <c r="GI513" s="4"/>
      <c r="GJ513" s="4"/>
    </row>
    <row r="514" spans="21:192" x14ac:dyDescent="0.3">
      <c r="U514" s="14"/>
      <c r="V514" s="4"/>
      <c r="W514" s="4"/>
      <c r="X514" s="14"/>
      <c r="Y514" s="4"/>
      <c r="Z514" s="4"/>
      <c r="AA514" s="14"/>
      <c r="AB514" s="4"/>
      <c r="AC514" s="4"/>
      <c r="AD514" s="1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c r="DM514" s="4"/>
      <c r="DN514" s="4"/>
      <c r="DO514" s="4"/>
      <c r="DP514" s="4"/>
      <c r="DQ514" s="4"/>
      <c r="DR514" s="4"/>
      <c r="DS514" s="4"/>
      <c r="DT514" s="4"/>
      <c r="DU514" s="4"/>
      <c r="DV514" s="4"/>
      <c r="DW514" s="4"/>
      <c r="DX514" s="4"/>
      <c r="DY514" s="4"/>
      <c r="DZ514" s="4"/>
      <c r="EA514" s="4"/>
      <c r="EB514" s="4"/>
      <c r="EC514" s="4"/>
      <c r="ED514" s="4"/>
      <c r="EE514" s="4"/>
      <c r="EF514" s="4"/>
      <c r="EG514" s="4"/>
      <c r="EH514" s="4"/>
      <c r="EI514" s="4"/>
      <c r="EJ514" s="4"/>
      <c r="EK514" s="4"/>
      <c r="EL514" s="4"/>
      <c r="EM514" s="4"/>
      <c r="EN514" s="4"/>
      <c r="EO514" s="4"/>
      <c r="EP514" s="4"/>
      <c r="EQ514" s="4"/>
      <c r="ER514" s="4"/>
      <c r="ES514" s="4"/>
      <c r="ET514" s="4"/>
      <c r="EU514" s="4"/>
      <c r="EV514" s="4"/>
      <c r="EW514" s="4"/>
      <c r="EX514" s="4"/>
      <c r="EY514" s="4"/>
      <c r="EZ514" s="4"/>
      <c r="FA514" s="4"/>
      <c r="FB514" s="4"/>
      <c r="FC514" s="4"/>
      <c r="FD514" s="4"/>
      <c r="FE514" s="4"/>
      <c r="FF514" s="4"/>
      <c r="FG514" s="4"/>
      <c r="FH514" s="4"/>
      <c r="FI514" s="4"/>
      <c r="FJ514" s="4"/>
      <c r="FK514" s="4"/>
      <c r="FL514" s="4"/>
      <c r="FM514" s="4"/>
      <c r="FN514" s="4"/>
      <c r="FO514" s="4"/>
      <c r="FP514" s="4"/>
      <c r="FQ514" s="4"/>
      <c r="FR514" s="4"/>
      <c r="FS514" s="4"/>
      <c r="FT514" s="4"/>
      <c r="FU514" s="4"/>
      <c r="FV514" s="4"/>
      <c r="FW514" s="4"/>
      <c r="FX514" s="4"/>
      <c r="FY514" s="4"/>
      <c r="FZ514" s="4"/>
      <c r="GA514" s="4"/>
      <c r="GB514" s="4"/>
      <c r="GC514" s="4"/>
      <c r="GD514" s="4"/>
      <c r="GE514" s="4"/>
      <c r="GF514" s="4"/>
      <c r="GG514" s="4"/>
      <c r="GH514" s="4"/>
      <c r="GI514" s="4"/>
      <c r="GJ514" s="4"/>
    </row>
    <row r="515" spans="21:192" x14ac:dyDescent="0.3">
      <c r="U515" s="14"/>
      <c r="V515" s="4"/>
      <c r="W515" s="4"/>
      <c r="X515" s="14"/>
      <c r="Y515" s="4"/>
      <c r="Z515" s="4"/>
      <c r="AA515" s="14"/>
      <c r="AB515" s="4"/>
      <c r="AC515" s="4"/>
      <c r="AD515" s="1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c r="DM515" s="4"/>
      <c r="DN515" s="4"/>
      <c r="DO515" s="4"/>
      <c r="DP515" s="4"/>
      <c r="DQ515" s="4"/>
      <c r="DR515" s="4"/>
      <c r="DS515" s="4"/>
      <c r="DT515" s="4"/>
      <c r="DU515" s="4"/>
      <c r="DV515" s="4"/>
      <c r="DW515" s="4"/>
      <c r="DX515" s="4"/>
      <c r="DY515" s="4"/>
      <c r="DZ515" s="4"/>
      <c r="EA515" s="4"/>
      <c r="EB515" s="4"/>
      <c r="EC515" s="4"/>
      <c r="ED515" s="4"/>
      <c r="EE515" s="4"/>
      <c r="EF515" s="4"/>
      <c r="EG515" s="4"/>
      <c r="EH515" s="4"/>
      <c r="EI515" s="4"/>
      <c r="EJ515" s="4"/>
      <c r="EK515" s="4"/>
      <c r="EL515" s="4"/>
      <c r="EM515" s="4"/>
      <c r="EN515" s="4"/>
      <c r="EO515" s="4"/>
      <c r="EP515" s="4"/>
      <c r="EQ515" s="4"/>
      <c r="ER515" s="4"/>
      <c r="ES515" s="4"/>
      <c r="ET515" s="4"/>
      <c r="EU515" s="4"/>
      <c r="EV515" s="4"/>
      <c r="EW515" s="4"/>
      <c r="EX515" s="4"/>
      <c r="EY515" s="4"/>
      <c r="EZ515" s="4"/>
      <c r="FA515" s="4"/>
      <c r="FB515" s="4"/>
      <c r="FC515" s="4"/>
      <c r="FD515" s="4"/>
      <c r="FE515" s="4"/>
      <c r="FF515" s="4"/>
      <c r="FG515" s="4"/>
      <c r="FH515" s="4"/>
      <c r="FI515" s="4"/>
      <c r="FJ515" s="4"/>
      <c r="FK515" s="4"/>
      <c r="FL515" s="4"/>
      <c r="FM515" s="4"/>
      <c r="FN515" s="4"/>
      <c r="FO515" s="4"/>
      <c r="FP515" s="4"/>
      <c r="FQ515" s="4"/>
      <c r="FR515" s="4"/>
      <c r="FS515" s="4"/>
      <c r="FT515" s="4"/>
      <c r="FU515" s="4"/>
      <c r="FV515" s="4"/>
      <c r="FW515" s="4"/>
      <c r="FX515" s="4"/>
      <c r="FY515" s="4"/>
      <c r="FZ515" s="4"/>
      <c r="GA515" s="4"/>
      <c r="GB515" s="4"/>
      <c r="GC515" s="4"/>
      <c r="GD515" s="4"/>
      <c r="GE515" s="4"/>
      <c r="GF515" s="4"/>
      <c r="GG515" s="4"/>
      <c r="GH515" s="4"/>
      <c r="GI515" s="4"/>
      <c r="GJ515" s="4"/>
    </row>
    <row r="516" spans="21:192" x14ac:dyDescent="0.3">
      <c r="U516" s="14"/>
      <c r="V516" s="4"/>
      <c r="W516" s="4"/>
      <c r="X516" s="14"/>
      <c r="Y516" s="4"/>
      <c r="Z516" s="4"/>
      <c r="AA516" s="14"/>
      <c r="AB516" s="4"/>
      <c r="AC516" s="4"/>
      <c r="AD516" s="1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c r="DM516" s="4"/>
      <c r="DN516" s="4"/>
      <c r="DO516" s="4"/>
      <c r="DP516" s="4"/>
      <c r="DQ516" s="4"/>
      <c r="DR516" s="4"/>
      <c r="DS516" s="4"/>
      <c r="DT516" s="4"/>
      <c r="DU516" s="4"/>
      <c r="DV516" s="4"/>
      <c r="DW516" s="4"/>
      <c r="DX516" s="4"/>
      <c r="DY516" s="4"/>
      <c r="DZ516" s="4"/>
      <c r="EA516" s="4"/>
      <c r="EB516" s="4"/>
      <c r="EC516" s="4"/>
      <c r="ED516" s="4"/>
      <c r="EE516" s="4"/>
      <c r="EF516" s="4"/>
      <c r="EG516" s="4"/>
      <c r="EH516" s="4"/>
      <c r="EI516" s="4"/>
      <c r="EJ516" s="4"/>
      <c r="EK516" s="4"/>
      <c r="EL516" s="4"/>
      <c r="EM516" s="4"/>
      <c r="EN516" s="4"/>
      <c r="EO516" s="4"/>
      <c r="EP516" s="4"/>
      <c r="EQ516" s="4"/>
      <c r="ER516" s="4"/>
      <c r="ES516" s="4"/>
      <c r="ET516" s="4"/>
      <c r="EU516" s="4"/>
      <c r="EV516" s="4"/>
      <c r="EW516" s="4"/>
      <c r="EX516" s="4"/>
      <c r="EY516" s="4"/>
      <c r="EZ516" s="4"/>
      <c r="FA516" s="4"/>
      <c r="FB516" s="4"/>
      <c r="FC516" s="4"/>
      <c r="FD516" s="4"/>
      <c r="FE516" s="4"/>
      <c r="FF516" s="4"/>
      <c r="FG516" s="4"/>
      <c r="FH516" s="4"/>
      <c r="FI516" s="4"/>
      <c r="FJ516" s="4"/>
      <c r="FK516" s="4"/>
      <c r="FL516" s="4"/>
      <c r="FM516" s="4"/>
      <c r="FN516" s="4"/>
      <c r="FO516" s="4"/>
      <c r="FP516" s="4"/>
      <c r="FQ516" s="4"/>
      <c r="FR516" s="4"/>
      <c r="FS516" s="4"/>
      <c r="FT516" s="4"/>
      <c r="FU516" s="4"/>
      <c r="FV516" s="4"/>
      <c r="FW516" s="4"/>
      <c r="FX516" s="4"/>
      <c r="FY516" s="4"/>
      <c r="FZ516" s="4"/>
      <c r="GA516" s="4"/>
      <c r="GB516" s="4"/>
      <c r="GC516" s="4"/>
      <c r="GD516" s="4"/>
      <c r="GE516" s="4"/>
      <c r="GF516" s="4"/>
      <c r="GG516" s="4"/>
      <c r="GH516" s="4"/>
      <c r="GI516" s="4"/>
      <c r="GJ516" s="4"/>
    </row>
    <row r="517" spans="21:192" x14ac:dyDescent="0.3">
      <c r="U517" s="14"/>
      <c r="V517" s="4"/>
      <c r="W517" s="4"/>
      <c r="X517" s="14"/>
      <c r="Y517" s="4"/>
      <c r="Z517" s="4"/>
      <c r="AA517" s="14"/>
      <c r="AB517" s="4"/>
      <c r="AC517" s="4"/>
      <c r="AD517" s="1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c r="CG517" s="4"/>
      <c r="CH517" s="4"/>
      <c r="CI517" s="4"/>
      <c r="CJ517" s="4"/>
      <c r="CK517" s="4"/>
      <c r="CL517" s="4"/>
      <c r="CM517" s="4"/>
      <c r="CN517" s="4"/>
      <c r="CO517" s="4"/>
      <c r="CP517" s="4"/>
      <c r="CQ517" s="4"/>
      <c r="CR517" s="4"/>
      <c r="CS517" s="4"/>
      <c r="CT517" s="4"/>
      <c r="CU517" s="4"/>
      <c r="CV517" s="4"/>
      <c r="CW517" s="4"/>
      <c r="CX517" s="4"/>
      <c r="CY517" s="4"/>
      <c r="CZ517" s="4"/>
      <c r="DA517" s="4"/>
      <c r="DB517" s="4"/>
      <c r="DC517" s="4"/>
      <c r="DD517" s="4"/>
      <c r="DE517" s="4"/>
      <c r="DF517" s="4"/>
      <c r="DG517" s="4"/>
      <c r="DH517" s="4"/>
      <c r="DI517" s="4"/>
      <c r="DJ517" s="4"/>
      <c r="DK517" s="4"/>
      <c r="DL517" s="4"/>
      <c r="DM517" s="4"/>
      <c r="DN517" s="4"/>
      <c r="DO517" s="4"/>
      <c r="DP517" s="4"/>
      <c r="DQ517" s="4"/>
      <c r="DR517" s="4"/>
      <c r="DS517" s="4"/>
      <c r="DT517" s="4"/>
      <c r="DU517" s="4"/>
      <c r="DV517" s="4"/>
      <c r="DW517" s="4"/>
      <c r="DX517" s="4"/>
      <c r="DY517" s="4"/>
      <c r="DZ517" s="4"/>
      <c r="EA517" s="4"/>
      <c r="EB517" s="4"/>
      <c r="EC517" s="4"/>
      <c r="ED517" s="4"/>
      <c r="EE517" s="4"/>
      <c r="EF517" s="4"/>
      <c r="EG517" s="4"/>
      <c r="EH517" s="4"/>
      <c r="EI517" s="4"/>
      <c r="EJ517" s="4"/>
      <c r="EK517" s="4"/>
      <c r="EL517" s="4"/>
      <c r="EM517" s="4"/>
      <c r="EN517" s="4"/>
      <c r="EO517" s="4"/>
      <c r="EP517" s="4"/>
      <c r="EQ517" s="4"/>
      <c r="ER517" s="4"/>
      <c r="ES517" s="4"/>
      <c r="ET517" s="4"/>
      <c r="EU517" s="4"/>
      <c r="EV517" s="4"/>
      <c r="EW517" s="4"/>
      <c r="EX517" s="4"/>
      <c r="EY517" s="4"/>
      <c r="EZ517" s="4"/>
      <c r="FA517" s="4"/>
      <c r="FB517" s="4"/>
      <c r="FC517" s="4"/>
      <c r="FD517" s="4"/>
      <c r="FE517" s="4"/>
      <c r="FF517" s="4"/>
      <c r="FG517" s="4"/>
      <c r="FH517" s="4"/>
      <c r="FI517" s="4"/>
      <c r="FJ517" s="4"/>
      <c r="FK517" s="4"/>
      <c r="FL517" s="4"/>
      <c r="FM517" s="4"/>
      <c r="FN517" s="4"/>
      <c r="FO517" s="4"/>
      <c r="FP517" s="4"/>
      <c r="FQ517" s="4"/>
      <c r="FR517" s="4"/>
      <c r="FS517" s="4"/>
      <c r="FT517" s="4"/>
      <c r="FU517" s="4"/>
      <c r="FV517" s="4"/>
      <c r="FW517" s="4"/>
      <c r="FX517" s="4"/>
      <c r="FY517" s="4"/>
      <c r="FZ517" s="4"/>
      <c r="GA517" s="4"/>
      <c r="GB517" s="4"/>
      <c r="GC517" s="4"/>
      <c r="GD517" s="4"/>
      <c r="GE517" s="4"/>
      <c r="GF517" s="4"/>
      <c r="GG517" s="4"/>
      <c r="GH517" s="4"/>
      <c r="GI517" s="4"/>
      <c r="GJ517" s="4"/>
    </row>
    <row r="518" spans="21:192" x14ac:dyDescent="0.3">
      <c r="U518" s="14"/>
      <c r="V518" s="4"/>
      <c r="W518" s="4"/>
      <c r="X518" s="14"/>
      <c r="Y518" s="4"/>
      <c r="Z518" s="4"/>
      <c r="AA518" s="14"/>
      <c r="AB518" s="4"/>
      <c r="AC518" s="4"/>
      <c r="AD518" s="1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c r="CG518" s="4"/>
      <c r="CH518" s="4"/>
      <c r="CI518" s="4"/>
      <c r="CJ518" s="4"/>
      <c r="CK518" s="4"/>
      <c r="CL518" s="4"/>
      <c r="CM518" s="4"/>
      <c r="CN518" s="4"/>
      <c r="CO518" s="4"/>
      <c r="CP518" s="4"/>
      <c r="CQ518" s="4"/>
      <c r="CR518" s="4"/>
      <c r="CS518" s="4"/>
      <c r="CT518" s="4"/>
      <c r="CU518" s="4"/>
      <c r="CV518" s="4"/>
      <c r="CW518" s="4"/>
      <c r="CX518" s="4"/>
      <c r="CY518" s="4"/>
      <c r="CZ518" s="4"/>
      <c r="DA518" s="4"/>
      <c r="DB518" s="4"/>
      <c r="DC518" s="4"/>
      <c r="DD518" s="4"/>
      <c r="DE518" s="4"/>
      <c r="DF518" s="4"/>
      <c r="DG518" s="4"/>
      <c r="DH518" s="4"/>
      <c r="DI518" s="4"/>
      <c r="DJ518" s="4"/>
      <c r="DK518" s="4"/>
      <c r="DL518" s="4"/>
      <c r="DM518" s="4"/>
      <c r="DN518" s="4"/>
      <c r="DO518" s="4"/>
      <c r="DP518" s="4"/>
      <c r="DQ518" s="4"/>
      <c r="DR518" s="4"/>
      <c r="DS518" s="4"/>
      <c r="DT518" s="4"/>
      <c r="DU518" s="4"/>
      <c r="DV518" s="4"/>
      <c r="DW518" s="4"/>
      <c r="DX518" s="4"/>
      <c r="DY518" s="4"/>
      <c r="DZ518" s="4"/>
      <c r="EA518" s="4"/>
      <c r="EB518" s="4"/>
      <c r="EC518" s="4"/>
      <c r="ED518" s="4"/>
      <c r="EE518" s="4"/>
      <c r="EF518" s="4"/>
      <c r="EG518" s="4"/>
      <c r="EH518" s="4"/>
      <c r="EI518" s="4"/>
      <c r="EJ518" s="4"/>
      <c r="EK518" s="4"/>
      <c r="EL518" s="4"/>
      <c r="EM518" s="4"/>
      <c r="EN518" s="4"/>
      <c r="EO518" s="4"/>
      <c r="EP518" s="4"/>
      <c r="EQ518" s="4"/>
      <c r="ER518" s="4"/>
      <c r="ES518" s="4"/>
      <c r="ET518" s="4"/>
      <c r="EU518" s="4"/>
      <c r="EV518" s="4"/>
      <c r="EW518" s="4"/>
      <c r="EX518" s="4"/>
      <c r="EY518" s="4"/>
      <c r="EZ518" s="4"/>
      <c r="FA518" s="4"/>
      <c r="FB518" s="4"/>
      <c r="FC518" s="4"/>
      <c r="FD518" s="4"/>
      <c r="FE518" s="4"/>
      <c r="FF518" s="4"/>
      <c r="FG518" s="4"/>
      <c r="FH518" s="4"/>
      <c r="FI518" s="4"/>
      <c r="FJ518" s="4"/>
      <c r="FK518" s="4"/>
      <c r="FL518" s="4"/>
      <c r="FM518" s="4"/>
      <c r="FN518" s="4"/>
      <c r="FO518" s="4"/>
      <c r="FP518" s="4"/>
      <c r="FQ518" s="4"/>
      <c r="FR518" s="4"/>
      <c r="FS518" s="4"/>
      <c r="FT518" s="4"/>
      <c r="FU518" s="4"/>
      <c r="FV518" s="4"/>
      <c r="FW518" s="4"/>
      <c r="FX518" s="4"/>
      <c r="FY518" s="4"/>
      <c r="FZ518" s="4"/>
      <c r="GA518" s="4"/>
      <c r="GB518" s="4"/>
      <c r="GC518" s="4"/>
      <c r="GD518" s="4"/>
      <c r="GE518" s="4"/>
      <c r="GF518" s="4"/>
      <c r="GG518" s="4"/>
      <c r="GH518" s="4"/>
      <c r="GI518" s="4"/>
      <c r="GJ518" s="4"/>
    </row>
    <row r="519" spans="21:192" x14ac:dyDescent="0.3">
      <c r="U519" s="14"/>
      <c r="V519" s="4"/>
      <c r="W519" s="4"/>
      <c r="X519" s="14"/>
      <c r="Y519" s="4"/>
      <c r="Z519" s="4"/>
      <c r="AA519" s="14"/>
      <c r="AB519" s="4"/>
      <c r="AC519" s="4"/>
      <c r="AD519" s="1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c r="CG519" s="4"/>
      <c r="CH519" s="4"/>
      <c r="CI519" s="4"/>
      <c r="CJ519" s="4"/>
      <c r="CK519" s="4"/>
      <c r="CL519" s="4"/>
      <c r="CM519" s="4"/>
      <c r="CN519" s="4"/>
      <c r="CO519" s="4"/>
      <c r="CP519" s="4"/>
      <c r="CQ519" s="4"/>
      <c r="CR519" s="4"/>
      <c r="CS519" s="4"/>
      <c r="CT519" s="4"/>
      <c r="CU519" s="4"/>
      <c r="CV519" s="4"/>
      <c r="CW519" s="4"/>
      <c r="CX519" s="4"/>
      <c r="CY519" s="4"/>
      <c r="CZ519" s="4"/>
      <c r="DA519" s="4"/>
      <c r="DB519" s="4"/>
      <c r="DC519" s="4"/>
      <c r="DD519" s="4"/>
      <c r="DE519" s="4"/>
      <c r="DF519" s="4"/>
      <c r="DG519" s="4"/>
      <c r="DH519" s="4"/>
      <c r="DI519" s="4"/>
      <c r="DJ519" s="4"/>
      <c r="DK519" s="4"/>
      <c r="DL519" s="4"/>
      <c r="DM519" s="4"/>
      <c r="DN519" s="4"/>
      <c r="DO519" s="4"/>
      <c r="DP519" s="4"/>
      <c r="DQ519" s="4"/>
      <c r="DR519" s="4"/>
      <c r="DS519" s="4"/>
      <c r="DT519" s="4"/>
      <c r="DU519" s="4"/>
      <c r="DV519" s="4"/>
      <c r="DW519" s="4"/>
      <c r="DX519" s="4"/>
      <c r="DY519" s="4"/>
      <c r="DZ519" s="4"/>
      <c r="EA519" s="4"/>
      <c r="EB519" s="4"/>
      <c r="EC519" s="4"/>
      <c r="ED519" s="4"/>
      <c r="EE519" s="4"/>
      <c r="EF519" s="4"/>
      <c r="EG519" s="4"/>
      <c r="EH519" s="4"/>
      <c r="EI519" s="4"/>
      <c r="EJ519" s="4"/>
      <c r="EK519" s="4"/>
      <c r="EL519" s="4"/>
      <c r="EM519" s="4"/>
      <c r="EN519" s="4"/>
      <c r="EO519" s="4"/>
      <c r="EP519" s="4"/>
      <c r="EQ519" s="4"/>
      <c r="ER519" s="4"/>
      <c r="ES519" s="4"/>
      <c r="ET519" s="4"/>
      <c r="EU519" s="4"/>
      <c r="EV519" s="4"/>
      <c r="EW519" s="4"/>
      <c r="EX519" s="4"/>
      <c r="EY519" s="4"/>
      <c r="EZ519" s="4"/>
      <c r="FA519" s="4"/>
      <c r="FB519" s="4"/>
      <c r="FC519" s="4"/>
      <c r="FD519" s="4"/>
      <c r="FE519" s="4"/>
      <c r="FF519" s="4"/>
      <c r="FG519" s="4"/>
      <c r="FH519" s="4"/>
      <c r="FI519" s="4"/>
      <c r="FJ519" s="4"/>
      <c r="FK519" s="4"/>
      <c r="FL519" s="4"/>
      <c r="FM519" s="4"/>
      <c r="FN519" s="4"/>
      <c r="FO519" s="4"/>
      <c r="FP519" s="4"/>
      <c r="FQ519" s="4"/>
      <c r="FR519" s="4"/>
      <c r="FS519" s="4"/>
      <c r="FT519" s="4"/>
      <c r="FU519" s="4"/>
      <c r="FV519" s="4"/>
      <c r="FW519" s="4"/>
      <c r="FX519" s="4"/>
      <c r="FY519" s="4"/>
      <c r="FZ519" s="4"/>
      <c r="GA519" s="4"/>
      <c r="GB519" s="4"/>
      <c r="GC519" s="4"/>
      <c r="GD519" s="4"/>
      <c r="GE519" s="4"/>
      <c r="GF519" s="4"/>
      <c r="GG519" s="4"/>
      <c r="GH519" s="4"/>
      <c r="GI519" s="4"/>
      <c r="GJ519" s="4"/>
    </row>
    <row r="520" spans="21:192" x14ac:dyDescent="0.3">
      <c r="U520" s="14"/>
      <c r="V520" s="4"/>
      <c r="W520" s="4"/>
      <c r="X520" s="14"/>
      <c r="Y520" s="4"/>
      <c r="Z520" s="4"/>
      <c r="AA520" s="14"/>
      <c r="AB520" s="4"/>
      <c r="AC520" s="4"/>
      <c r="AD520" s="1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c r="CG520" s="4"/>
      <c r="CH520" s="4"/>
      <c r="CI520" s="4"/>
      <c r="CJ520" s="4"/>
      <c r="CK520" s="4"/>
      <c r="CL520" s="4"/>
      <c r="CM520" s="4"/>
      <c r="CN520" s="4"/>
      <c r="CO520" s="4"/>
      <c r="CP520" s="4"/>
      <c r="CQ520" s="4"/>
      <c r="CR520" s="4"/>
      <c r="CS520" s="4"/>
      <c r="CT520" s="4"/>
      <c r="CU520" s="4"/>
      <c r="CV520" s="4"/>
      <c r="CW520" s="4"/>
      <c r="CX520" s="4"/>
      <c r="CY520" s="4"/>
      <c r="CZ520" s="4"/>
      <c r="DA520" s="4"/>
      <c r="DB520" s="4"/>
      <c r="DC520" s="4"/>
      <c r="DD520" s="4"/>
      <c r="DE520" s="4"/>
      <c r="DF520" s="4"/>
      <c r="DG520" s="4"/>
      <c r="DH520" s="4"/>
      <c r="DI520" s="4"/>
      <c r="DJ520" s="4"/>
      <c r="DK520" s="4"/>
      <c r="DL520" s="4"/>
      <c r="DM520" s="4"/>
      <c r="DN520" s="4"/>
      <c r="DO520" s="4"/>
      <c r="DP520" s="4"/>
      <c r="DQ520" s="4"/>
      <c r="DR520" s="4"/>
      <c r="DS520" s="4"/>
      <c r="DT520" s="4"/>
      <c r="DU520" s="4"/>
      <c r="DV520" s="4"/>
      <c r="DW520" s="4"/>
      <c r="DX520" s="4"/>
      <c r="DY520" s="4"/>
      <c r="DZ520" s="4"/>
      <c r="EA520" s="4"/>
      <c r="EB520" s="4"/>
      <c r="EC520" s="4"/>
      <c r="ED520" s="4"/>
      <c r="EE520" s="4"/>
      <c r="EF520" s="4"/>
      <c r="EG520" s="4"/>
      <c r="EH520" s="4"/>
      <c r="EI520" s="4"/>
      <c r="EJ520" s="4"/>
      <c r="EK520" s="4"/>
      <c r="EL520" s="4"/>
      <c r="EM520" s="4"/>
      <c r="EN520" s="4"/>
      <c r="EO520" s="4"/>
      <c r="EP520" s="4"/>
      <c r="EQ520" s="4"/>
      <c r="ER520" s="4"/>
      <c r="ES520" s="4"/>
      <c r="ET520" s="4"/>
      <c r="EU520" s="4"/>
      <c r="EV520" s="4"/>
      <c r="EW520" s="4"/>
      <c r="EX520" s="4"/>
      <c r="EY520" s="4"/>
      <c r="EZ520" s="4"/>
      <c r="FA520" s="4"/>
      <c r="FB520" s="4"/>
      <c r="FC520" s="4"/>
      <c r="FD520" s="4"/>
      <c r="FE520" s="4"/>
      <c r="FF520" s="4"/>
      <c r="FG520" s="4"/>
      <c r="FH520" s="4"/>
      <c r="FI520" s="4"/>
      <c r="FJ520" s="4"/>
      <c r="FK520" s="4"/>
      <c r="FL520" s="4"/>
      <c r="FM520" s="4"/>
      <c r="FN520" s="4"/>
      <c r="FO520" s="4"/>
      <c r="FP520" s="4"/>
      <c r="FQ520" s="4"/>
      <c r="FR520" s="4"/>
      <c r="FS520" s="4"/>
      <c r="FT520" s="4"/>
      <c r="FU520" s="4"/>
      <c r="FV520" s="4"/>
      <c r="FW520" s="4"/>
      <c r="FX520" s="4"/>
      <c r="FY520" s="4"/>
      <c r="FZ520" s="4"/>
      <c r="GA520" s="4"/>
      <c r="GB520" s="4"/>
      <c r="GC520" s="4"/>
      <c r="GD520" s="4"/>
      <c r="GE520" s="4"/>
      <c r="GF520" s="4"/>
      <c r="GG520" s="4"/>
      <c r="GH520" s="4"/>
      <c r="GI520" s="4"/>
      <c r="GJ520" s="4"/>
    </row>
    <row r="521" spans="21:192" x14ac:dyDescent="0.3">
      <c r="U521" s="14"/>
      <c r="V521" s="4"/>
      <c r="W521" s="4"/>
      <c r="X521" s="14"/>
      <c r="Y521" s="4"/>
      <c r="Z521" s="4"/>
      <c r="AA521" s="14"/>
      <c r="AB521" s="4"/>
      <c r="AC521" s="4"/>
      <c r="AD521" s="1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c r="CG521" s="4"/>
      <c r="CH521" s="4"/>
      <c r="CI521" s="4"/>
      <c r="CJ521" s="4"/>
      <c r="CK521" s="4"/>
      <c r="CL521" s="4"/>
      <c r="CM521" s="4"/>
      <c r="CN521" s="4"/>
      <c r="CO521" s="4"/>
      <c r="CP521" s="4"/>
      <c r="CQ521" s="4"/>
      <c r="CR521" s="4"/>
      <c r="CS521" s="4"/>
      <c r="CT521" s="4"/>
      <c r="CU521" s="4"/>
      <c r="CV521" s="4"/>
      <c r="CW521" s="4"/>
      <c r="CX521" s="4"/>
      <c r="CY521" s="4"/>
      <c r="CZ521" s="4"/>
      <c r="DA521" s="4"/>
      <c r="DB521" s="4"/>
      <c r="DC521" s="4"/>
      <c r="DD521" s="4"/>
      <c r="DE521" s="4"/>
      <c r="DF521" s="4"/>
      <c r="DG521" s="4"/>
      <c r="DH521" s="4"/>
      <c r="DI521" s="4"/>
      <c r="DJ521" s="4"/>
      <c r="DK521" s="4"/>
      <c r="DL521" s="4"/>
      <c r="DM521" s="4"/>
      <c r="DN521" s="4"/>
      <c r="DO521" s="4"/>
      <c r="DP521" s="4"/>
      <c r="DQ521" s="4"/>
      <c r="DR521" s="4"/>
      <c r="DS521" s="4"/>
      <c r="DT521" s="4"/>
      <c r="DU521" s="4"/>
      <c r="DV521" s="4"/>
      <c r="DW521" s="4"/>
      <c r="DX521" s="4"/>
      <c r="DY521" s="4"/>
      <c r="DZ521" s="4"/>
      <c r="EA521" s="4"/>
      <c r="EB521" s="4"/>
      <c r="EC521" s="4"/>
      <c r="ED521" s="4"/>
      <c r="EE521" s="4"/>
      <c r="EF521" s="4"/>
      <c r="EG521" s="4"/>
      <c r="EH521" s="4"/>
      <c r="EI521" s="4"/>
      <c r="EJ521" s="4"/>
      <c r="EK521" s="4"/>
      <c r="EL521" s="4"/>
      <c r="EM521" s="4"/>
      <c r="EN521" s="4"/>
      <c r="EO521" s="4"/>
      <c r="EP521" s="4"/>
      <c r="EQ521" s="4"/>
      <c r="ER521" s="4"/>
      <c r="ES521" s="4"/>
      <c r="ET521" s="4"/>
      <c r="EU521" s="4"/>
      <c r="EV521" s="4"/>
      <c r="EW521" s="4"/>
      <c r="EX521" s="4"/>
      <c r="EY521" s="4"/>
      <c r="EZ521" s="4"/>
      <c r="FA521" s="4"/>
      <c r="FB521" s="4"/>
      <c r="FC521" s="4"/>
      <c r="FD521" s="4"/>
      <c r="FE521" s="4"/>
      <c r="FF521" s="4"/>
      <c r="FG521" s="4"/>
      <c r="FH521" s="4"/>
      <c r="FI521" s="4"/>
      <c r="FJ521" s="4"/>
      <c r="FK521" s="4"/>
      <c r="FL521" s="4"/>
      <c r="FM521" s="4"/>
      <c r="FN521" s="4"/>
      <c r="FO521" s="4"/>
      <c r="FP521" s="4"/>
      <c r="FQ521" s="4"/>
      <c r="FR521" s="4"/>
      <c r="FS521" s="4"/>
      <c r="FT521" s="4"/>
      <c r="FU521" s="4"/>
      <c r="FV521" s="4"/>
      <c r="FW521" s="4"/>
      <c r="FX521" s="4"/>
      <c r="FY521" s="4"/>
      <c r="FZ521" s="4"/>
      <c r="GA521" s="4"/>
      <c r="GB521" s="4"/>
      <c r="GC521" s="4"/>
      <c r="GD521" s="4"/>
      <c r="GE521" s="4"/>
      <c r="GF521" s="4"/>
      <c r="GG521" s="4"/>
      <c r="GH521" s="4"/>
      <c r="GI521" s="4"/>
      <c r="GJ521" s="4"/>
    </row>
    <row r="522" spans="21:192" x14ac:dyDescent="0.3">
      <c r="U522" s="14"/>
      <c r="V522" s="4"/>
      <c r="W522" s="4"/>
      <c r="X522" s="14"/>
      <c r="Y522" s="4"/>
      <c r="Z522" s="4"/>
      <c r="AA522" s="14"/>
      <c r="AB522" s="4"/>
      <c r="AC522" s="4"/>
      <c r="AD522" s="1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c r="CG522" s="4"/>
      <c r="CH522" s="4"/>
      <c r="CI522" s="4"/>
      <c r="CJ522" s="4"/>
      <c r="CK522" s="4"/>
      <c r="CL522" s="4"/>
      <c r="CM522" s="4"/>
      <c r="CN522" s="4"/>
      <c r="CO522" s="4"/>
      <c r="CP522" s="4"/>
      <c r="CQ522" s="4"/>
      <c r="CR522" s="4"/>
      <c r="CS522" s="4"/>
      <c r="CT522" s="4"/>
      <c r="CU522" s="4"/>
      <c r="CV522" s="4"/>
      <c r="CW522" s="4"/>
      <c r="CX522" s="4"/>
      <c r="CY522" s="4"/>
      <c r="CZ522" s="4"/>
      <c r="DA522" s="4"/>
      <c r="DB522" s="4"/>
      <c r="DC522" s="4"/>
      <c r="DD522" s="4"/>
      <c r="DE522" s="4"/>
      <c r="DF522" s="4"/>
      <c r="DG522" s="4"/>
      <c r="DH522" s="4"/>
      <c r="DI522" s="4"/>
      <c r="DJ522" s="4"/>
      <c r="DK522" s="4"/>
      <c r="DL522" s="4"/>
      <c r="DM522" s="4"/>
      <c r="DN522" s="4"/>
      <c r="DO522" s="4"/>
      <c r="DP522" s="4"/>
      <c r="DQ522" s="4"/>
      <c r="DR522" s="4"/>
      <c r="DS522" s="4"/>
      <c r="DT522" s="4"/>
      <c r="DU522" s="4"/>
      <c r="DV522" s="4"/>
      <c r="DW522" s="4"/>
      <c r="DX522" s="4"/>
      <c r="DY522" s="4"/>
      <c r="DZ522" s="4"/>
      <c r="EA522" s="4"/>
      <c r="EB522" s="4"/>
      <c r="EC522" s="4"/>
      <c r="ED522" s="4"/>
      <c r="EE522" s="4"/>
      <c r="EF522" s="4"/>
      <c r="EG522" s="4"/>
      <c r="EH522" s="4"/>
      <c r="EI522" s="4"/>
      <c r="EJ522" s="4"/>
      <c r="EK522" s="4"/>
      <c r="EL522" s="4"/>
      <c r="EM522" s="4"/>
      <c r="EN522" s="4"/>
      <c r="EO522" s="4"/>
      <c r="EP522" s="4"/>
      <c r="EQ522" s="4"/>
      <c r="ER522" s="4"/>
      <c r="ES522" s="4"/>
      <c r="ET522" s="4"/>
      <c r="EU522" s="4"/>
      <c r="EV522" s="4"/>
      <c r="EW522" s="4"/>
      <c r="EX522" s="4"/>
      <c r="EY522" s="4"/>
      <c r="EZ522" s="4"/>
      <c r="FA522" s="4"/>
      <c r="FB522" s="4"/>
      <c r="FC522" s="4"/>
      <c r="FD522" s="4"/>
      <c r="FE522" s="4"/>
      <c r="FF522" s="4"/>
      <c r="FG522" s="4"/>
      <c r="FH522" s="4"/>
      <c r="FI522" s="4"/>
      <c r="FJ522" s="4"/>
      <c r="FK522" s="4"/>
      <c r="FL522" s="4"/>
      <c r="FM522" s="4"/>
      <c r="FN522" s="4"/>
      <c r="FO522" s="4"/>
      <c r="FP522" s="4"/>
      <c r="FQ522" s="4"/>
      <c r="FR522" s="4"/>
      <c r="FS522" s="4"/>
      <c r="FT522" s="4"/>
      <c r="FU522" s="4"/>
      <c r="FV522" s="4"/>
      <c r="FW522" s="4"/>
      <c r="FX522" s="4"/>
      <c r="FY522" s="4"/>
      <c r="FZ522" s="4"/>
      <c r="GA522" s="4"/>
      <c r="GB522" s="4"/>
      <c r="GC522" s="4"/>
      <c r="GD522" s="4"/>
      <c r="GE522" s="4"/>
      <c r="GF522" s="4"/>
      <c r="GG522" s="4"/>
      <c r="GH522" s="4"/>
      <c r="GI522" s="4"/>
      <c r="GJ522" s="4"/>
    </row>
    <row r="523" spans="21:192" x14ac:dyDescent="0.3">
      <c r="U523" s="14"/>
      <c r="V523" s="4"/>
      <c r="W523" s="4"/>
      <c r="X523" s="14"/>
      <c r="Y523" s="4"/>
      <c r="Z523" s="4"/>
      <c r="AA523" s="14"/>
      <c r="AB523" s="4"/>
      <c r="AC523" s="4"/>
      <c r="AD523" s="1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c r="CG523" s="4"/>
      <c r="CH523" s="4"/>
      <c r="CI523" s="4"/>
      <c r="CJ523" s="4"/>
      <c r="CK523" s="4"/>
      <c r="CL523" s="4"/>
      <c r="CM523" s="4"/>
      <c r="CN523" s="4"/>
      <c r="CO523" s="4"/>
      <c r="CP523" s="4"/>
      <c r="CQ523" s="4"/>
      <c r="CR523" s="4"/>
      <c r="CS523" s="4"/>
      <c r="CT523" s="4"/>
      <c r="CU523" s="4"/>
      <c r="CV523" s="4"/>
      <c r="CW523" s="4"/>
      <c r="CX523" s="4"/>
      <c r="CY523" s="4"/>
      <c r="CZ523" s="4"/>
      <c r="DA523" s="4"/>
      <c r="DB523" s="4"/>
      <c r="DC523" s="4"/>
      <c r="DD523" s="4"/>
      <c r="DE523" s="4"/>
      <c r="DF523" s="4"/>
      <c r="DG523" s="4"/>
      <c r="DH523" s="4"/>
      <c r="DI523" s="4"/>
      <c r="DJ523" s="4"/>
      <c r="DK523" s="4"/>
      <c r="DL523" s="4"/>
      <c r="DM523" s="4"/>
      <c r="DN523" s="4"/>
      <c r="DO523" s="4"/>
      <c r="DP523" s="4"/>
      <c r="DQ523" s="4"/>
      <c r="DR523" s="4"/>
      <c r="DS523" s="4"/>
      <c r="DT523" s="4"/>
      <c r="DU523" s="4"/>
      <c r="DV523" s="4"/>
      <c r="DW523" s="4"/>
      <c r="DX523" s="4"/>
      <c r="DY523" s="4"/>
      <c r="DZ523" s="4"/>
      <c r="EA523" s="4"/>
      <c r="EB523" s="4"/>
      <c r="EC523" s="4"/>
      <c r="ED523" s="4"/>
      <c r="EE523" s="4"/>
      <c r="EF523" s="4"/>
      <c r="EG523" s="4"/>
      <c r="EH523" s="4"/>
      <c r="EI523" s="4"/>
      <c r="EJ523" s="4"/>
      <c r="EK523" s="4"/>
      <c r="EL523" s="4"/>
      <c r="EM523" s="4"/>
      <c r="EN523" s="4"/>
      <c r="EO523" s="4"/>
      <c r="EP523" s="4"/>
      <c r="EQ523" s="4"/>
      <c r="ER523" s="4"/>
      <c r="ES523" s="4"/>
      <c r="ET523" s="4"/>
      <c r="EU523" s="4"/>
      <c r="EV523" s="4"/>
      <c r="EW523" s="4"/>
      <c r="EX523" s="4"/>
      <c r="EY523" s="4"/>
      <c r="EZ523" s="4"/>
      <c r="FA523" s="4"/>
      <c r="FB523" s="4"/>
      <c r="FC523" s="4"/>
      <c r="FD523" s="4"/>
      <c r="FE523" s="4"/>
      <c r="FF523" s="4"/>
      <c r="FG523" s="4"/>
      <c r="FH523" s="4"/>
      <c r="FI523" s="4"/>
      <c r="FJ523" s="4"/>
      <c r="FK523" s="4"/>
      <c r="FL523" s="4"/>
      <c r="FM523" s="4"/>
      <c r="FN523" s="4"/>
      <c r="FO523" s="4"/>
      <c r="FP523" s="4"/>
      <c r="FQ523" s="4"/>
      <c r="FR523" s="4"/>
      <c r="FS523" s="4"/>
      <c r="FT523" s="4"/>
      <c r="FU523" s="4"/>
      <c r="FV523" s="4"/>
      <c r="FW523" s="4"/>
      <c r="FX523" s="4"/>
      <c r="FY523" s="4"/>
      <c r="FZ523" s="4"/>
      <c r="GA523" s="4"/>
      <c r="GB523" s="4"/>
      <c r="GC523" s="4"/>
      <c r="GD523" s="4"/>
      <c r="GE523" s="4"/>
      <c r="GF523" s="4"/>
      <c r="GG523" s="4"/>
      <c r="GH523" s="4"/>
      <c r="GI523" s="4"/>
      <c r="GJ523" s="4"/>
    </row>
    <row r="524" spans="21:192" x14ac:dyDescent="0.3">
      <c r="U524" s="14"/>
      <c r="V524" s="4"/>
      <c r="W524" s="4"/>
      <c r="X524" s="14"/>
      <c r="Y524" s="4"/>
      <c r="Z524" s="4"/>
      <c r="AA524" s="14"/>
      <c r="AB524" s="4"/>
      <c r="AC524" s="4"/>
      <c r="AD524" s="1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4"/>
      <c r="CF524" s="4"/>
      <c r="CG524" s="4"/>
      <c r="CH524" s="4"/>
      <c r="CI524" s="4"/>
      <c r="CJ524" s="4"/>
      <c r="CK524" s="4"/>
      <c r="CL524" s="4"/>
      <c r="CM524" s="4"/>
      <c r="CN524" s="4"/>
      <c r="CO524" s="4"/>
      <c r="CP524" s="4"/>
      <c r="CQ524" s="4"/>
      <c r="CR524" s="4"/>
      <c r="CS524" s="4"/>
      <c r="CT524" s="4"/>
      <c r="CU524" s="4"/>
      <c r="CV524" s="4"/>
      <c r="CW524" s="4"/>
      <c r="CX524" s="4"/>
      <c r="CY524" s="4"/>
      <c r="CZ524" s="4"/>
      <c r="DA524" s="4"/>
      <c r="DB524" s="4"/>
      <c r="DC524" s="4"/>
      <c r="DD524" s="4"/>
      <c r="DE524" s="4"/>
      <c r="DF524" s="4"/>
      <c r="DG524" s="4"/>
      <c r="DH524" s="4"/>
      <c r="DI524" s="4"/>
      <c r="DJ524" s="4"/>
      <c r="DK524" s="4"/>
      <c r="DL524" s="4"/>
      <c r="DM524" s="4"/>
      <c r="DN524" s="4"/>
      <c r="DO524" s="4"/>
      <c r="DP524" s="4"/>
      <c r="DQ524" s="4"/>
      <c r="DR524" s="4"/>
      <c r="DS524" s="4"/>
      <c r="DT524" s="4"/>
      <c r="DU524" s="4"/>
      <c r="DV524" s="4"/>
      <c r="DW524" s="4"/>
      <c r="DX524" s="4"/>
      <c r="DY524" s="4"/>
      <c r="DZ524" s="4"/>
      <c r="EA524" s="4"/>
      <c r="EB524" s="4"/>
      <c r="EC524" s="4"/>
      <c r="ED524" s="4"/>
      <c r="EE524" s="4"/>
      <c r="EF524" s="4"/>
      <c r="EG524" s="4"/>
      <c r="EH524" s="4"/>
      <c r="EI524" s="4"/>
      <c r="EJ524" s="4"/>
      <c r="EK524" s="4"/>
      <c r="EL524" s="4"/>
      <c r="EM524" s="4"/>
      <c r="EN524" s="4"/>
      <c r="EO524" s="4"/>
      <c r="EP524" s="4"/>
      <c r="EQ524" s="4"/>
      <c r="ER524" s="4"/>
      <c r="ES524" s="4"/>
      <c r="ET524" s="4"/>
      <c r="EU524" s="4"/>
      <c r="EV524" s="4"/>
      <c r="EW524" s="4"/>
      <c r="EX524" s="4"/>
      <c r="EY524" s="4"/>
      <c r="EZ524" s="4"/>
      <c r="FA524" s="4"/>
      <c r="FB524" s="4"/>
      <c r="FC524" s="4"/>
      <c r="FD524" s="4"/>
      <c r="FE524" s="4"/>
      <c r="FF524" s="4"/>
      <c r="FG524" s="4"/>
      <c r="FH524" s="4"/>
      <c r="FI524" s="4"/>
      <c r="FJ524" s="4"/>
      <c r="FK524" s="4"/>
      <c r="FL524" s="4"/>
      <c r="FM524" s="4"/>
      <c r="FN524" s="4"/>
      <c r="FO524" s="4"/>
      <c r="FP524" s="4"/>
      <c r="FQ524" s="4"/>
      <c r="FR524" s="4"/>
      <c r="FS524" s="4"/>
      <c r="FT524" s="4"/>
      <c r="FU524" s="4"/>
      <c r="FV524" s="4"/>
      <c r="FW524" s="4"/>
      <c r="FX524" s="4"/>
      <c r="FY524" s="4"/>
      <c r="FZ524" s="4"/>
      <c r="GA524" s="4"/>
      <c r="GB524" s="4"/>
      <c r="GC524" s="4"/>
      <c r="GD524" s="4"/>
      <c r="GE524" s="4"/>
      <c r="GF524" s="4"/>
      <c r="GG524" s="4"/>
      <c r="GH524" s="4"/>
      <c r="GI524" s="4"/>
      <c r="GJ524" s="4"/>
    </row>
    <row r="525" spans="21:192" x14ac:dyDescent="0.3">
      <c r="U525" s="14"/>
      <c r="V525" s="4"/>
      <c r="W525" s="4"/>
      <c r="X525" s="14"/>
      <c r="Y525" s="4"/>
      <c r="Z525" s="4"/>
      <c r="AA525" s="14"/>
      <c r="AB525" s="4"/>
      <c r="AC525" s="4"/>
      <c r="AD525" s="1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4"/>
      <c r="DD525" s="4"/>
      <c r="DE525" s="4"/>
      <c r="DF525" s="4"/>
      <c r="DG525" s="4"/>
      <c r="DH525" s="4"/>
      <c r="DI525" s="4"/>
      <c r="DJ525" s="4"/>
      <c r="DK525" s="4"/>
      <c r="DL525" s="4"/>
      <c r="DM525" s="4"/>
      <c r="DN525" s="4"/>
      <c r="DO525" s="4"/>
      <c r="DP525" s="4"/>
      <c r="DQ525" s="4"/>
      <c r="DR525" s="4"/>
      <c r="DS525" s="4"/>
      <c r="DT525" s="4"/>
      <c r="DU525" s="4"/>
      <c r="DV525" s="4"/>
      <c r="DW525" s="4"/>
      <c r="DX525" s="4"/>
      <c r="DY525" s="4"/>
      <c r="DZ525" s="4"/>
      <c r="EA525" s="4"/>
      <c r="EB525" s="4"/>
      <c r="EC525" s="4"/>
      <c r="ED525" s="4"/>
      <c r="EE525" s="4"/>
      <c r="EF525" s="4"/>
      <c r="EG525" s="4"/>
      <c r="EH525" s="4"/>
      <c r="EI525" s="4"/>
      <c r="EJ525" s="4"/>
      <c r="EK525" s="4"/>
      <c r="EL525" s="4"/>
      <c r="EM525" s="4"/>
      <c r="EN525" s="4"/>
      <c r="EO525" s="4"/>
      <c r="EP525" s="4"/>
      <c r="EQ525" s="4"/>
      <c r="ER525" s="4"/>
      <c r="ES525" s="4"/>
      <c r="ET525" s="4"/>
      <c r="EU525" s="4"/>
      <c r="EV525" s="4"/>
      <c r="EW525" s="4"/>
      <c r="EX525" s="4"/>
      <c r="EY525" s="4"/>
      <c r="EZ525" s="4"/>
      <c r="FA525" s="4"/>
      <c r="FB525" s="4"/>
      <c r="FC525" s="4"/>
      <c r="FD525" s="4"/>
      <c r="FE525" s="4"/>
      <c r="FF525" s="4"/>
      <c r="FG525" s="4"/>
      <c r="FH525" s="4"/>
      <c r="FI525" s="4"/>
      <c r="FJ525" s="4"/>
      <c r="FK525" s="4"/>
      <c r="FL525" s="4"/>
      <c r="FM525" s="4"/>
      <c r="FN525" s="4"/>
      <c r="FO525" s="4"/>
      <c r="FP525" s="4"/>
      <c r="FQ525" s="4"/>
      <c r="FR525" s="4"/>
      <c r="FS525" s="4"/>
      <c r="FT525" s="4"/>
      <c r="FU525" s="4"/>
      <c r="FV525" s="4"/>
      <c r="FW525" s="4"/>
      <c r="FX525" s="4"/>
      <c r="FY525" s="4"/>
      <c r="FZ525" s="4"/>
      <c r="GA525" s="4"/>
      <c r="GB525" s="4"/>
      <c r="GC525" s="4"/>
      <c r="GD525" s="4"/>
      <c r="GE525" s="4"/>
      <c r="GF525" s="4"/>
      <c r="GG525" s="4"/>
      <c r="GH525" s="4"/>
      <c r="GI525" s="4"/>
      <c r="GJ525" s="4"/>
    </row>
    <row r="526" spans="21:192" x14ac:dyDescent="0.3">
      <c r="U526" s="14"/>
      <c r="V526" s="4"/>
      <c r="W526" s="4"/>
      <c r="X526" s="14"/>
      <c r="Y526" s="4"/>
      <c r="Z526" s="4"/>
      <c r="AA526" s="14"/>
      <c r="AB526" s="4"/>
      <c r="AC526" s="4"/>
      <c r="AD526" s="1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4"/>
      <c r="DD526" s="4"/>
      <c r="DE526" s="4"/>
      <c r="DF526" s="4"/>
      <c r="DG526" s="4"/>
      <c r="DH526" s="4"/>
      <c r="DI526" s="4"/>
      <c r="DJ526" s="4"/>
      <c r="DK526" s="4"/>
      <c r="DL526" s="4"/>
      <c r="DM526" s="4"/>
      <c r="DN526" s="4"/>
      <c r="DO526" s="4"/>
      <c r="DP526" s="4"/>
      <c r="DQ526" s="4"/>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4"/>
      <c r="EY526" s="4"/>
      <c r="EZ526" s="4"/>
      <c r="FA526" s="4"/>
      <c r="FB526" s="4"/>
      <c r="FC526" s="4"/>
      <c r="FD526" s="4"/>
      <c r="FE526" s="4"/>
      <c r="FF526" s="4"/>
      <c r="FG526" s="4"/>
      <c r="FH526" s="4"/>
      <c r="FI526" s="4"/>
      <c r="FJ526" s="4"/>
      <c r="FK526" s="4"/>
      <c r="FL526" s="4"/>
      <c r="FM526" s="4"/>
      <c r="FN526" s="4"/>
      <c r="FO526" s="4"/>
      <c r="FP526" s="4"/>
      <c r="FQ526" s="4"/>
      <c r="FR526" s="4"/>
      <c r="FS526" s="4"/>
      <c r="FT526" s="4"/>
      <c r="FU526" s="4"/>
      <c r="FV526" s="4"/>
      <c r="FW526" s="4"/>
      <c r="FX526" s="4"/>
      <c r="FY526" s="4"/>
      <c r="FZ526" s="4"/>
      <c r="GA526" s="4"/>
      <c r="GB526" s="4"/>
      <c r="GC526" s="4"/>
      <c r="GD526" s="4"/>
      <c r="GE526" s="4"/>
      <c r="GF526" s="4"/>
      <c r="GG526" s="4"/>
      <c r="GH526" s="4"/>
      <c r="GI526" s="4"/>
      <c r="GJ526" s="4"/>
    </row>
    <row r="527" spans="21:192" x14ac:dyDescent="0.3">
      <c r="U527" s="14"/>
      <c r="V527" s="4"/>
      <c r="W527" s="4"/>
      <c r="X527" s="14"/>
      <c r="Y527" s="4"/>
      <c r="Z527" s="4"/>
      <c r="AA527" s="14"/>
      <c r="AB527" s="4"/>
      <c r="AC527" s="4"/>
      <c r="AD527" s="1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4"/>
      <c r="DD527" s="4"/>
      <c r="DE527" s="4"/>
      <c r="DF527" s="4"/>
      <c r="DG527" s="4"/>
      <c r="DH527" s="4"/>
      <c r="DI527" s="4"/>
      <c r="DJ527" s="4"/>
      <c r="DK527" s="4"/>
      <c r="DL527" s="4"/>
      <c r="DM527" s="4"/>
      <c r="DN527" s="4"/>
      <c r="DO527" s="4"/>
      <c r="DP527" s="4"/>
      <c r="DQ527" s="4"/>
      <c r="DR527" s="4"/>
      <c r="DS527" s="4"/>
      <c r="DT527" s="4"/>
      <c r="DU527" s="4"/>
      <c r="DV527" s="4"/>
      <c r="DW527" s="4"/>
      <c r="DX527" s="4"/>
      <c r="DY527" s="4"/>
      <c r="DZ527" s="4"/>
      <c r="EA527" s="4"/>
      <c r="EB527" s="4"/>
      <c r="EC527" s="4"/>
      <c r="ED527" s="4"/>
      <c r="EE527" s="4"/>
      <c r="EF527" s="4"/>
      <c r="EG527" s="4"/>
      <c r="EH527" s="4"/>
      <c r="EI527" s="4"/>
      <c r="EJ527" s="4"/>
      <c r="EK527" s="4"/>
      <c r="EL527" s="4"/>
      <c r="EM527" s="4"/>
      <c r="EN527" s="4"/>
      <c r="EO527" s="4"/>
      <c r="EP527" s="4"/>
      <c r="EQ527" s="4"/>
      <c r="ER527" s="4"/>
      <c r="ES527" s="4"/>
      <c r="ET527" s="4"/>
      <c r="EU527" s="4"/>
      <c r="EV527" s="4"/>
      <c r="EW527" s="4"/>
      <c r="EX527" s="4"/>
      <c r="EY527" s="4"/>
      <c r="EZ527" s="4"/>
      <c r="FA527" s="4"/>
      <c r="FB527" s="4"/>
      <c r="FC527" s="4"/>
      <c r="FD527" s="4"/>
      <c r="FE527" s="4"/>
      <c r="FF527" s="4"/>
      <c r="FG527" s="4"/>
      <c r="FH527" s="4"/>
      <c r="FI527" s="4"/>
      <c r="FJ527" s="4"/>
      <c r="FK527" s="4"/>
      <c r="FL527" s="4"/>
      <c r="FM527" s="4"/>
      <c r="FN527" s="4"/>
      <c r="FO527" s="4"/>
      <c r="FP527" s="4"/>
      <c r="FQ527" s="4"/>
      <c r="FR527" s="4"/>
      <c r="FS527" s="4"/>
      <c r="FT527" s="4"/>
      <c r="FU527" s="4"/>
      <c r="FV527" s="4"/>
      <c r="FW527" s="4"/>
      <c r="FX527" s="4"/>
      <c r="FY527" s="4"/>
      <c r="FZ527" s="4"/>
      <c r="GA527" s="4"/>
      <c r="GB527" s="4"/>
      <c r="GC527" s="4"/>
      <c r="GD527" s="4"/>
      <c r="GE527" s="4"/>
      <c r="GF527" s="4"/>
      <c r="GG527" s="4"/>
      <c r="GH527" s="4"/>
      <c r="GI527" s="4"/>
      <c r="GJ527" s="4"/>
    </row>
    <row r="528" spans="21:192" x14ac:dyDescent="0.3">
      <c r="U528" s="14"/>
      <c r="V528" s="4"/>
      <c r="W528" s="4"/>
      <c r="X528" s="14"/>
      <c r="Y528" s="4"/>
      <c r="Z528" s="4"/>
      <c r="AA528" s="14"/>
      <c r="AB528" s="4"/>
      <c r="AC528" s="4"/>
      <c r="AD528" s="1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4"/>
      <c r="DD528" s="4"/>
      <c r="DE528" s="4"/>
      <c r="DF528" s="4"/>
      <c r="DG528" s="4"/>
      <c r="DH528" s="4"/>
      <c r="DI528" s="4"/>
      <c r="DJ528" s="4"/>
      <c r="DK528" s="4"/>
      <c r="DL528" s="4"/>
      <c r="DM528" s="4"/>
      <c r="DN528" s="4"/>
      <c r="DO528" s="4"/>
      <c r="DP528" s="4"/>
      <c r="DQ528" s="4"/>
      <c r="DR528" s="4"/>
      <c r="DS528" s="4"/>
      <c r="DT528" s="4"/>
      <c r="DU528" s="4"/>
      <c r="DV528" s="4"/>
      <c r="DW528" s="4"/>
      <c r="DX528" s="4"/>
      <c r="DY528" s="4"/>
      <c r="DZ528" s="4"/>
      <c r="EA528" s="4"/>
      <c r="EB528" s="4"/>
      <c r="EC528" s="4"/>
      <c r="ED528" s="4"/>
      <c r="EE528" s="4"/>
      <c r="EF528" s="4"/>
      <c r="EG528" s="4"/>
      <c r="EH528" s="4"/>
      <c r="EI528" s="4"/>
      <c r="EJ528" s="4"/>
      <c r="EK528" s="4"/>
      <c r="EL528" s="4"/>
      <c r="EM528" s="4"/>
      <c r="EN528" s="4"/>
      <c r="EO528" s="4"/>
      <c r="EP528" s="4"/>
      <c r="EQ528" s="4"/>
      <c r="ER528" s="4"/>
      <c r="ES528" s="4"/>
      <c r="ET528" s="4"/>
      <c r="EU528" s="4"/>
      <c r="EV528" s="4"/>
      <c r="EW528" s="4"/>
      <c r="EX528" s="4"/>
      <c r="EY528" s="4"/>
      <c r="EZ528" s="4"/>
      <c r="FA528" s="4"/>
      <c r="FB528" s="4"/>
      <c r="FC528" s="4"/>
      <c r="FD528" s="4"/>
      <c r="FE528" s="4"/>
      <c r="FF528" s="4"/>
      <c r="FG528" s="4"/>
      <c r="FH528" s="4"/>
      <c r="FI528" s="4"/>
      <c r="FJ528" s="4"/>
      <c r="FK528" s="4"/>
      <c r="FL528" s="4"/>
      <c r="FM528" s="4"/>
      <c r="FN528" s="4"/>
      <c r="FO528" s="4"/>
      <c r="FP528" s="4"/>
      <c r="FQ528" s="4"/>
      <c r="FR528" s="4"/>
      <c r="FS528" s="4"/>
      <c r="FT528" s="4"/>
      <c r="FU528" s="4"/>
      <c r="FV528" s="4"/>
      <c r="FW528" s="4"/>
      <c r="FX528" s="4"/>
      <c r="FY528" s="4"/>
      <c r="FZ528" s="4"/>
      <c r="GA528" s="4"/>
      <c r="GB528" s="4"/>
      <c r="GC528" s="4"/>
      <c r="GD528" s="4"/>
      <c r="GE528" s="4"/>
      <c r="GF528" s="4"/>
      <c r="GG528" s="4"/>
      <c r="GH528" s="4"/>
      <c r="GI528" s="4"/>
      <c r="GJ528" s="4"/>
    </row>
    <row r="529" spans="21:192" x14ac:dyDescent="0.3">
      <c r="U529" s="14"/>
      <c r="V529" s="4"/>
      <c r="W529" s="4"/>
      <c r="X529" s="14"/>
      <c r="Y529" s="4"/>
      <c r="Z529" s="4"/>
      <c r="AA529" s="14"/>
      <c r="AB529" s="4"/>
      <c r="AC529" s="4"/>
      <c r="AD529" s="1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c r="CG529" s="4"/>
      <c r="CH529" s="4"/>
      <c r="CI529" s="4"/>
      <c r="CJ529" s="4"/>
      <c r="CK529" s="4"/>
      <c r="CL529" s="4"/>
      <c r="CM529" s="4"/>
      <c r="CN529" s="4"/>
      <c r="CO529" s="4"/>
      <c r="CP529" s="4"/>
      <c r="CQ529" s="4"/>
      <c r="CR529" s="4"/>
      <c r="CS529" s="4"/>
      <c r="CT529" s="4"/>
      <c r="CU529" s="4"/>
      <c r="CV529" s="4"/>
      <c r="CW529" s="4"/>
      <c r="CX529" s="4"/>
      <c r="CY529" s="4"/>
      <c r="CZ529" s="4"/>
      <c r="DA529" s="4"/>
      <c r="DB529" s="4"/>
      <c r="DC529" s="4"/>
      <c r="DD529" s="4"/>
      <c r="DE529" s="4"/>
      <c r="DF529" s="4"/>
      <c r="DG529" s="4"/>
      <c r="DH529" s="4"/>
      <c r="DI529" s="4"/>
      <c r="DJ529" s="4"/>
      <c r="DK529" s="4"/>
      <c r="DL529" s="4"/>
      <c r="DM529" s="4"/>
      <c r="DN529" s="4"/>
      <c r="DO529" s="4"/>
      <c r="DP529" s="4"/>
      <c r="DQ529" s="4"/>
      <c r="DR529" s="4"/>
      <c r="DS529" s="4"/>
      <c r="DT529" s="4"/>
      <c r="DU529" s="4"/>
      <c r="DV529" s="4"/>
      <c r="DW529" s="4"/>
      <c r="DX529" s="4"/>
      <c r="DY529" s="4"/>
      <c r="DZ529" s="4"/>
      <c r="EA529" s="4"/>
      <c r="EB529" s="4"/>
      <c r="EC529" s="4"/>
      <c r="ED529" s="4"/>
      <c r="EE529" s="4"/>
      <c r="EF529" s="4"/>
      <c r="EG529" s="4"/>
      <c r="EH529" s="4"/>
      <c r="EI529" s="4"/>
      <c r="EJ529" s="4"/>
      <c r="EK529" s="4"/>
      <c r="EL529" s="4"/>
      <c r="EM529" s="4"/>
      <c r="EN529" s="4"/>
      <c r="EO529" s="4"/>
      <c r="EP529" s="4"/>
      <c r="EQ529" s="4"/>
      <c r="ER529" s="4"/>
      <c r="ES529" s="4"/>
      <c r="ET529" s="4"/>
      <c r="EU529" s="4"/>
      <c r="EV529" s="4"/>
      <c r="EW529" s="4"/>
      <c r="EX529" s="4"/>
      <c r="EY529" s="4"/>
      <c r="EZ529" s="4"/>
      <c r="FA529" s="4"/>
      <c r="FB529" s="4"/>
      <c r="FC529" s="4"/>
      <c r="FD529" s="4"/>
      <c r="FE529" s="4"/>
      <c r="FF529" s="4"/>
      <c r="FG529" s="4"/>
      <c r="FH529" s="4"/>
      <c r="FI529" s="4"/>
      <c r="FJ529" s="4"/>
      <c r="FK529" s="4"/>
      <c r="FL529" s="4"/>
      <c r="FM529" s="4"/>
      <c r="FN529" s="4"/>
      <c r="FO529" s="4"/>
      <c r="FP529" s="4"/>
      <c r="FQ529" s="4"/>
      <c r="FR529" s="4"/>
      <c r="FS529" s="4"/>
      <c r="FT529" s="4"/>
      <c r="FU529" s="4"/>
      <c r="FV529" s="4"/>
      <c r="FW529" s="4"/>
      <c r="FX529" s="4"/>
      <c r="FY529" s="4"/>
      <c r="FZ529" s="4"/>
      <c r="GA529" s="4"/>
      <c r="GB529" s="4"/>
      <c r="GC529" s="4"/>
      <c r="GD529" s="4"/>
      <c r="GE529" s="4"/>
      <c r="GF529" s="4"/>
      <c r="GG529" s="4"/>
      <c r="GH529" s="4"/>
      <c r="GI529" s="4"/>
      <c r="GJ529" s="4"/>
    </row>
    <row r="530" spans="21:192" x14ac:dyDescent="0.3">
      <c r="U530" s="14"/>
      <c r="V530" s="4"/>
      <c r="W530" s="4"/>
      <c r="X530" s="14"/>
      <c r="Y530" s="4"/>
      <c r="Z530" s="4"/>
      <c r="AA530" s="14"/>
      <c r="AB530" s="4"/>
      <c r="AC530" s="4"/>
      <c r="AD530" s="1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c r="CG530" s="4"/>
      <c r="CH530" s="4"/>
      <c r="CI530" s="4"/>
      <c r="CJ530" s="4"/>
      <c r="CK530" s="4"/>
      <c r="CL530" s="4"/>
      <c r="CM530" s="4"/>
      <c r="CN530" s="4"/>
      <c r="CO530" s="4"/>
      <c r="CP530" s="4"/>
      <c r="CQ530" s="4"/>
      <c r="CR530" s="4"/>
      <c r="CS530" s="4"/>
      <c r="CT530" s="4"/>
      <c r="CU530" s="4"/>
      <c r="CV530" s="4"/>
      <c r="CW530" s="4"/>
      <c r="CX530" s="4"/>
      <c r="CY530" s="4"/>
      <c r="CZ530" s="4"/>
      <c r="DA530" s="4"/>
      <c r="DB530" s="4"/>
      <c r="DC530" s="4"/>
      <c r="DD530" s="4"/>
      <c r="DE530" s="4"/>
      <c r="DF530" s="4"/>
      <c r="DG530" s="4"/>
      <c r="DH530" s="4"/>
      <c r="DI530" s="4"/>
      <c r="DJ530" s="4"/>
      <c r="DK530" s="4"/>
      <c r="DL530" s="4"/>
      <c r="DM530" s="4"/>
      <c r="DN530" s="4"/>
      <c r="DO530" s="4"/>
      <c r="DP530" s="4"/>
      <c r="DQ530" s="4"/>
      <c r="DR530" s="4"/>
      <c r="DS530" s="4"/>
      <c r="DT530" s="4"/>
      <c r="DU530" s="4"/>
      <c r="DV530" s="4"/>
      <c r="DW530" s="4"/>
      <c r="DX530" s="4"/>
      <c r="DY530" s="4"/>
      <c r="DZ530" s="4"/>
      <c r="EA530" s="4"/>
      <c r="EB530" s="4"/>
      <c r="EC530" s="4"/>
      <c r="ED530" s="4"/>
      <c r="EE530" s="4"/>
      <c r="EF530" s="4"/>
      <c r="EG530" s="4"/>
      <c r="EH530" s="4"/>
      <c r="EI530" s="4"/>
      <c r="EJ530" s="4"/>
      <c r="EK530" s="4"/>
      <c r="EL530" s="4"/>
      <c r="EM530" s="4"/>
      <c r="EN530" s="4"/>
      <c r="EO530" s="4"/>
      <c r="EP530" s="4"/>
      <c r="EQ530" s="4"/>
      <c r="ER530" s="4"/>
      <c r="ES530" s="4"/>
      <c r="ET530" s="4"/>
      <c r="EU530" s="4"/>
      <c r="EV530" s="4"/>
      <c r="EW530" s="4"/>
      <c r="EX530" s="4"/>
      <c r="EY530" s="4"/>
      <c r="EZ530" s="4"/>
      <c r="FA530" s="4"/>
      <c r="FB530" s="4"/>
      <c r="FC530" s="4"/>
      <c r="FD530" s="4"/>
      <c r="FE530" s="4"/>
      <c r="FF530" s="4"/>
      <c r="FG530" s="4"/>
      <c r="FH530" s="4"/>
      <c r="FI530" s="4"/>
      <c r="FJ530" s="4"/>
      <c r="FK530" s="4"/>
      <c r="FL530" s="4"/>
      <c r="FM530" s="4"/>
      <c r="FN530" s="4"/>
      <c r="FO530" s="4"/>
      <c r="FP530" s="4"/>
      <c r="FQ530" s="4"/>
      <c r="FR530" s="4"/>
      <c r="FS530" s="4"/>
      <c r="FT530" s="4"/>
      <c r="FU530" s="4"/>
      <c r="FV530" s="4"/>
      <c r="FW530" s="4"/>
      <c r="FX530" s="4"/>
      <c r="FY530" s="4"/>
      <c r="FZ530" s="4"/>
      <c r="GA530" s="4"/>
      <c r="GB530" s="4"/>
      <c r="GC530" s="4"/>
      <c r="GD530" s="4"/>
      <c r="GE530" s="4"/>
      <c r="GF530" s="4"/>
      <c r="GG530" s="4"/>
      <c r="GH530" s="4"/>
      <c r="GI530" s="4"/>
      <c r="GJ530" s="4"/>
    </row>
    <row r="531" spans="21:192" x14ac:dyDescent="0.3">
      <c r="U531" s="14"/>
      <c r="V531" s="4"/>
      <c r="W531" s="4"/>
      <c r="X531" s="14"/>
      <c r="Y531" s="4"/>
      <c r="Z531" s="4"/>
      <c r="AA531" s="14"/>
      <c r="AB531" s="4"/>
      <c r="AC531" s="4"/>
      <c r="AD531" s="1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c r="CG531" s="4"/>
      <c r="CH531" s="4"/>
      <c r="CI531" s="4"/>
      <c r="CJ531" s="4"/>
      <c r="CK531" s="4"/>
      <c r="CL531" s="4"/>
      <c r="CM531" s="4"/>
      <c r="CN531" s="4"/>
      <c r="CO531" s="4"/>
      <c r="CP531" s="4"/>
      <c r="CQ531" s="4"/>
      <c r="CR531" s="4"/>
      <c r="CS531" s="4"/>
      <c r="CT531" s="4"/>
      <c r="CU531" s="4"/>
      <c r="CV531" s="4"/>
      <c r="CW531" s="4"/>
      <c r="CX531" s="4"/>
      <c r="CY531" s="4"/>
      <c r="CZ531" s="4"/>
      <c r="DA531" s="4"/>
      <c r="DB531" s="4"/>
      <c r="DC531" s="4"/>
      <c r="DD531" s="4"/>
      <c r="DE531" s="4"/>
      <c r="DF531" s="4"/>
      <c r="DG531" s="4"/>
      <c r="DH531" s="4"/>
      <c r="DI531" s="4"/>
      <c r="DJ531" s="4"/>
      <c r="DK531" s="4"/>
      <c r="DL531" s="4"/>
      <c r="DM531" s="4"/>
      <c r="DN531" s="4"/>
      <c r="DO531" s="4"/>
      <c r="DP531" s="4"/>
      <c r="DQ531" s="4"/>
      <c r="DR531" s="4"/>
      <c r="DS531" s="4"/>
      <c r="DT531" s="4"/>
      <c r="DU531" s="4"/>
      <c r="DV531" s="4"/>
      <c r="DW531" s="4"/>
      <c r="DX531" s="4"/>
      <c r="DY531" s="4"/>
      <c r="DZ531" s="4"/>
      <c r="EA531" s="4"/>
      <c r="EB531" s="4"/>
      <c r="EC531" s="4"/>
      <c r="ED531" s="4"/>
      <c r="EE531" s="4"/>
      <c r="EF531" s="4"/>
      <c r="EG531" s="4"/>
      <c r="EH531" s="4"/>
      <c r="EI531" s="4"/>
      <c r="EJ531" s="4"/>
      <c r="EK531" s="4"/>
      <c r="EL531" s="4"/>
      <c r="EM531" s="4"/>
      <c r="EN531" s="4"/>
      <c r="EO531" s="4"/>
      <c r="EP531" s="4"/>
      <c r="EQ531" s="4"/>
      <c r="ER531" s="4"/>
      <c r="ES531" s="4"/>
      <c r="ET531" s="4"/>
      <c r="EU531" s="4"/>
      <c r="EV531" s="4"/>
      <c r="EW531" s="4"/>
      <c r="EX531" s="4"/>
      <c r="EY531" s="4"/>
      <c r="EZ531" s="4"/>
      <c r="FA531" s="4"/>
      <c r="FB531" s="4"/>
      <c r="FC531" s="4"/>
      <c r="FD531" s="4"/>
      <c r="FE531" s="4"/>
      <c r="FF531" s="4"/>
      <c r="FG531" s="4"/>
      <c r="FH531" s="4"/>
      <c r="FI531" s="4"/>
      <c r="FJ531" s="4"/>
      <c r="FK531" s="4"/>
      <c r="FL531" s="4"/>
      <c r="FM531" s="4"/>
      <c r="FN531" s="4"/>
      <c r="FO531" s="4"/>
      <c r="FP531" s="4"/>
      <c r="FQ531" s="4"/>
      <c r="FR531" s="4"/>
      <c r="FS531" s="4"/>
      <c r="FT531" s="4"/>
      <c r="FU531" s="4"/>
      <c r="FV531" s="4"/>
      <c r="FW531" s="4"/>
      <c r="FX531" s="4"/>
      <c r="FY531" s="4"/>
      <c r="FZ531" s="4"/>
      <c r="GA531" s="4"/>
      <c r="GB531" s="4"/>
      <c r="GC531" s="4"/>
      <c r="GD531" s="4"/>
      <c r="GE531" s="4"/>
      <c r="GF531" s="4"/>
      <c r="GG531" s="4"/>
      <c r="GH531" s="4"/>
      <c r="GI531" s="4"/>
      <c r="GJ531" s="4"/>
    </row>
    <row r="532" spans="21:192" x14ac:dyDescent="0.3">
      <c r="U532" s="14"/>
      <c r="V532" s="4"/>
      <c r="W532" s="4"/>
      <c r="X532" s="14"/>
      <c r="Y532" s="4"/>
      <c r="Z532" s="4"/>
      <c r="AA532" s="14"/>
      <c r="AB532" s="4"/>
      <c r="AC532" s="4"/>
      <c r="AD532" s="1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4"/>
      <c r="DD532" s="4"/>
      <c r="DE532" s="4"/>
      <c r="DF532" s="4"/>
      <c r="DG532" s="4"/>
      <c r="DH532" s="4"/>
      <c r="DI532" s="4"/>
      <c r="DJ532" s="4"/>
      <c r="DK532" s="4"/>
      <c r="DL532" s="4"/>
      <c r="DM532" s="4"/>
      <c r="DN532" s="4"/>
      <c r="DO532" s="4"/>
      <c r="DP532" s="4"/>
      <c r="DQ532" s="4"/>
      <c r="DR532" s="4"/>
      <c r="DS532" s="4"/>
      <c r="DT532" s="4"/>
      <c r="DU532" s="4"/>
      <c r="DV532" s="4"/>
      <c r="DW532" s="4"/>
      <c r="DX532" s="4"/>
      <c r="DY532" s="4"/>
      <c r="DZ532" s="4"/>
      <c r="EA532" s="4"/>
      <c r="EB532" s="4"/>
      <c r="EC532" s="4"/>
      <c r="ED532" s="4"/>
      <c r="EE532" s="4"/>
      <c r="EF532" s="4"/>
      <c r="EG532" s="4"/>
      <c r="EH532" s="4"/>
      <c r="EI532" s="4"/>
      <c r="EJ532" s="4"/>
      <c r="EK532" s="4"/>
      <c r="EL532" s="4"/>
      <c r="EM532" s="4"/>
      <c r="EN532" s="4"/>
      <c r="EO532" s="4"/>
      <c r="EP532" s="4"/>
      <c r="EQ532" s="4"/>
      <c r="ER532" s="4"/>
      <c r="ES532" s="4"/>
      <c r="ET532" s="4"/>
      <c r="EU532" s="4"/>
      <c r="EV532" s="4"/>
      <c r="EW532" s="4"/>
      <c r="EX532" s="4"/>
      <c r="EY532" s="4"/>
      <c r="EZ532" s="4"/>
      <c r="FA532" s="4"/>
      <c r="FB532" s="4"/>
      <c r="FC532" s="4"/>
      <c r="FD532" s="4"/>
      <c r="FE532" s="4"/>
      <c r="FF532" s="4"/>
      <c r="FG532" s="4"/>
      <c r="FH532" s="4"/>
      <c r="FI532" s="4"/>
      <c r="FJ532" s="4"/>
      <c r="FK532" s="4"/>
      <c r="FL532" s="4"/>
      <c r="FM532" s="4"/>
      <c r="FN532" s="4"/>
      <c r="FO532" s="4"/>
      <c r="FP532" s="4"/>
      <c r="FQ532" s="4"/>
      <c r="FR532" s="4"/>
      <c r="FS532" s="4"/>
      <c r="FT532" s="4"/>
      <c r="FU532" s="4"/>
      <c r="FV532" s="4"/>
      <c r="FW532" s="4"/>
      <c r="FX532" s="4"/>
      <c r="FY532" s="4"/>
      <c r="FZ532" s="4"/>
      <c r="GA532" s="4"/>
      <c r="GB532" s="4"/>
      <c r="GC532" s="4"/>
      <c r="GD532" s="4"/>
      <c r="GE532" s="4"/>
      <c r="GF532" s="4"/>
      <c r="GG532" s="4"/>
      <c r="GH532" s="4"/>
      <c r="GI532" s="4"/>
      <c r="GJ532" s="4"/>
    </row>
    <row r="533" spans="21:192" x14ac:dyDescent="0.3">
      <c r="U533" s="14"/>
      <c r="V533" s="4"/>
      <c r="W533" s="4"/>
      <c r="X533" s="14"/>
      <c r="Y533" s="4"/>
      <c r="Z533" s="4"/>
      <c r="AA533" s="14"/>
      <c r="AB533" s="4"/>
      <c r="AC533" s="4"/>
      <c r="AD533" s="1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c r="CG533" s="4"/>
      <c r="CH533" s="4"/>
      <c r="CI533" s="4"/>
      <c r="CJ533" s="4"/>
      <c r="CK533" s="4"/>
      <c r="CL533" s="4"/>
      <c r="CM533" s="4"/>
      <c r="CN533" s="4"/>
      <c r="CO533" s="4"/>
      <c r="CP533" s="4"/>
      <c r="CQ533" s="4"/>
      <c r="CR533" s="4"/>
      <c r="CS533" s="4"/>
      <c r="CT533" s="4"/>
      <c r="CU533" s="4"/>
      <c r="CV533" s="4"/>
      <c r="CW533" s="4"/>
      <c r="CX533" s="4"/>
      <c r="CY533" s="4"/>
      <c r="CZ533" s="4"/>
      <c r="DA533" s="4"/>
      <c r="DB533" s="4"/>
      <c r="DC533" s="4"/>
      <c r="DD533" s="4"/>
      <c r="DE533" s="4"/>
      <c r="DF533" s="4"/>
      <c r="DG533" s="4"/>
      <c r="DH533" s="4"/>
      <c r="DI533" s="4"/>
      <c r="DJ533" s="4"/>
      <c r="DK533" s="4"/>
      <c r="DL533" s="4"/>
      <c r="DM533" s="4"/>
      <c r="DN533" s="4"/>
      <c r="DO533" s="4"/>
      <c r="DP533" s="4"/>
      <c r="DQ533" s="4"/>
      <c r="DR533" s="4"/>
      <c r="DS533" s="4"/>
      <c r="DT533" s="4"/>
      <c r="DU533" s="4"/>
      <c r="DV533" s="4"/>
      <c r="DW533" s="4"/>
      <c r="DX533" s="4"/>
      <c r="DY533" s="4"/>
      <c r="DZ533" s="4"/>
      <c r="EA533" s="4"/>
      <c r="EB533" s="4"/>
      <c r="EC533" s="4"/>
      <c r="ED533" s="4"/>
      <c r="EE533" s="4"/>
      <c r="EF533" s="4"/>
      <c r="EG533" s="4"/>
      <c r="EH533" s="4"/>
      <c r="EI533" s="4"/>
      <c r="EJ533" s="4"/>
      <c r="EK533" s="4"/>
      <c r="EL533" s="4"/>
      <c r="EM533" s="4"/>
      <c r="EN533" s="4"/>
      <c r="EO533" s="4"/>
      <c r="EP533" s="4"/>
      <c r="EQ533" s="4"/>
      <c r="ER533" s="4"/>
      <c r="ES533" s="4"/>
      <c r="ET533" s="4"/>
      <c r="EU533" s="4"/>
      <c r="EV533" s="4"/>
      <c r="EW533" s="4"/>
      <c r="EX533" s="4"/>
      <c r="EY533" s="4"/>
      <c r="EZ533" s="4"/>
      <c r="FA533" s="4"/>
      <c r="FB533" s="4"/>
      <c r="FC533" s="4"/>
      <c r="FD533" s="4"/>
      <c r="FE533" s="4"/>
      <c r="FF533" s="4"/>
      <c r="FG533" s="4"/>
      <c r="FH533" s="4"/>
      <c r="FI533" s="4"/>
      <c r="FJ533" s="4"/>
      <c r="FK533" s="4"/>
      <c r="FL533" s="4"/>
      <c r="FM533" s="4"/>
      <c r="FN533" s="4"/>
      <c r="FO533" s="4"/>
      <c r="FP533" s="4"/>
      <c r="FQ533" s="4"/>
      <c r="FR533" s="4"/>
      <c r="FS533" s="4"/>
      <c r="FT533" s="4"/>
      <c r="FU533" s="4"/>
      <c r="FV533" s="4"/>
      <c r="FW533" s="4"/>
      <c r="FX533" s="4"/>
      <c r="FY533" s="4"/>
      <c r="FZ533" s="4"/>
      <c r="GA533" s="4"/>
      <c r="GB533" s="4"/>
      <c r="GC533" s="4"/>
      <c r="GD533" s="4"/>
      <c r="GE533" s="4"/>
      <c r="GF533" s="4"/>
      <c r="GG533" s="4"/>
      <c r="GH533" s="4"/>
      <c r="GI533" s="4"/>
      <c r="GJ533" s="4"/>
    </row>
    <row r="534" spans="21:192" x14ac:dyDescent="0.3">
      <c r="U534" s="14"/>
      <c r="V534" s="4"/>
      <c r="W534" s="4"/>
      <c r="X534" s="14"/>
      <c r="Y534" s="4"/>
      <c r="Z534" s="4"/>
      <c r="AA534" s="14"/>
      <c r="AB534" s="4"/>
      <c r="AC534" s="4"/>
      <c r="AD534" s="1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4"/>
      <c r="CF534" s="4"/>
      <c r="CG534" s="4"/>
      <c r="CH534" s="4"/>
      <c r="CI534" s="4"/>
      <c r="CJ534" s="4"/>
      <c r="CK534" s="4"/>
      <c r="CL534" s="4"/>
      <c r="CM534" s="4"/>
      <c r="CN534" s="4"/>
      <c r="CO534" s="4"/>
      <c r="CP534" s="4"/>
      <c r="CQ534" s="4"/>
      <c r="CR534" s="4"/>
      <c r="CS534" s="4"/>
      <c r="CT534" s="4"/>
      <c r="CU534" s="4"/>
      <c r="CV534" s="4"/>
      <c r="CW534" s="4"/>
      <c r="CX534" s="4"/>
      <c r="CY534" s="4"/>
      <c r="CZ534" s="4"/>
      <c r="DA534" s="4"/>
      <c r="DB534" s="4"/>
      <c r="DC534" s="4"/>
      <c r="DD534" s="4"/>
      <c r="DE534" s="4"/>
      <c r="DF534" s="4"/>
      <c r="DG534" s="4"/>
      <c r="DH534" s="4"/>
      <c r="DI534" s="4"/>
      <c r="DJ534" s="4"/>
      <c r="DK534" s="4"/>
      <c r="DL534" s="4"/>
      <c r="DM534" s="4"/>
      <c r="DN534" s="4"/>
      <c r="DO534" s="4"/>
      <c r="DP534" s="4"/>
      <c r="DQ534" s="4"/>
      <c r="DR534" s="4"/>
      <c r="DS534" s="4"/>
      <c r="DT534" s="4"/>
      <c r="DU534" s="4"/>
      <c r="DV534" s="4"/>
      <c r="DW534" s="4"/>
      <c r="DX534" s="4"/>
      <c r="DY534" s="4"/>
      <c r="DZ534" s="4"/>
      <c r="EA534" s="4"/>
      <c r="EB534" s="4"/>
      <c r="EC534" s="4"/>
      <c r="ED534" s="4"/>
      <c r="EE534" s="4"/>
      <c r="EF534" s="4"/>
      <c r="EG534" s="4"/>
      <c r="EH534" s="4"/>
      <c r="EI534" s="4"/>
      <c r="EJ534" s="4"/>
      <c r="EK534" s="4"/>
      <c r="EL534" s="4"/>
      <c r="EM534" s="4"/>
      <c r="EN534" s="4"/>
      <c r="EO534" s="4"/>
      <c r="EP534" s="4"/>
      <c r="EQ534" s="4"/>
      <c r="ER534" s="4"/>
      <c r="ES534" s="4"/>
      <c r="ET534" s="4"/>
      <c r="EU534" s="4"/>
      <c r="EV534" s="4"/>
      <c r="EW534" s="4"/>
      <c r="EX534" s="4"/>
      <c r="EY534" s="4"/>
      <c r="EZ534" s="4"/>
      <c r="FA534" s="4"/>
      <c r="FB534" s="4"/>
      <c r="FC534" s="4"/>
      <c r="FD534" s="4"/>
      <c r="FE534" s="4"/>
      <c r="FF534" s="4"/>
      <c r="FG534" s="4"/>
      <c r="FH534" s="4"/>
      <c r="FI534" s="4"/>
      <c r="FJ534" s="4"/>
      <c r="FK534" s="4"/>
      <c r="FL534" s="4"/>
      <c r="FM534" s="4"/>
      <c r="FN534" s="4"/>
      <c r="FO534" s="4"/>
      <c r="FP534" s="4"/>
      <c r="FQ534" s="4"/>
      <c r="FR534" s="4"/>
      <c r="FS534" s="4"/>
      <c r="FT534" s="4"/>
      <c r="FU534" s="4"/>
      <c r="FV534" s="4"/>
      <c r="FW534" s="4"/>
      <c r="FX534" s="4"/>
      <c r="FY534" s="4"/>
      <c r="FZ534" s="4"/>
      <c r="GA534" s="4"/>
      <c r="GB534" s="4"/>
      <c r="GC534" s="4"/>
      <c r="GD534" s="4"/>
      <c r="GE534" s="4"/>
      <c r="GF534" s="4"/>
      <c r="GG534" s="4"/>
      <c r="GH534" s="4"/>
      <c r="GI534" s="4"/>
      <c r="GJ534" s="4"/>
    </row>
    <row r="535" spans="21:192" x14ac:dyDescent="0.3">
      <c r="U535" s="14"/>
      <c r="V535" s="4"/>
      <c r="W535" s="4"/>
      <c r="X535" s="14"/>
      <c r="Y535" s="4"/>
      <c r="Z535" s="4"/>
      <c r="AA535" s="14"/>
      <c r="AB535" s="4"/>
      <c r="AC535" s="4"/>
      <c r="AD535" s="1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c r="CG535" s="4"/>
      <c r="CH535" s="4"/>
      <c r="CI535" s="4"/>
      <c r="CJ535" s="4"/>
      <c r="CK535" s="4"/>
      <c r="CL535" s="4"/>
      <c r="CM535" s="4"/>
      <c r="CN535" s="4"/>
      <c r="CO535" s="4"/>
      <c r="CP535" s="4"/>
      <c r="CQ535" s="4"/>
      <c r="CR535" s="4"/>
      <c r="CS535" s="4"/>
      <c r="CT535" s="4"/>
      <c r="CU535" s="4"/>
      <c r="CV535" s="4"/>
      <c r="CW535" s="4"/>
      <c r="CX535" s="4"/>
      <c r="CY535" s="4"/>
      <c r="CZ535" s="4"/>
      <c r="DA535" s="4"/>
      <c r="DB535" s="4"/>
      <c r="DC535" s="4"/>
      <c r="DD535" s="4"/>
      <c r="DE535" s="4"/>
      <c r="DF535" s="4"/>
      <c r="DG535" s="4"/>
      <c r="DH535" s="4"/>
      <c r="DI535" s="4"/>
      <c r="DJ535" s="4"/>
      <c r="DK535" s="4"/>
      <c r="DL535" s="4"/>
      <c r="DM535" s="4"/>
      <c r="DN535" s="4"/>
      <c r="DO535" s="4"/>
      <c r="DP535" s="4"/>
      <c r="DQ535" s="4"/>
      <c r="DR535" s="4"/>
      <c r="DS535" s="4"/>
      <c r="DT535" s="4"/>
      <c r="DU535" s="4"/>
      <c r="DV535" s="4"/>
      <c r="DW535" s="4"/>
      <c r="DX535" s="4"/>
      <c r="DY535" s="4"/>
      <c r="DZ535" s="4"/>
      <c r="EA535" s="4"/>
      <c r="EB535" s="4"/>
      <c r="EC535" s="4"/>
      <c r="ED535" s="4"/>
      <c r="EE535" s="4"/>
      <c r="EF535" s="4"/>
      <c r="EG535" s="4"/>
      <c r="EH535" s="4"/>
      <c r="EI535" s="4"/>
      <c r="EJ535" s="4"/>
      <c r="EK535" s="4"/>
      <c r="EL535" s="4"/>
      <c r="EM535" s="4"/>
      <c r="EN535" s="4"/>
      <c r="EO535" s="4"/>
      <c r="EP535" s="4"/>
      <c r="EQ535" s="4"/>
      <c r="ER535" s="4"/>
      <c r="ES535" s="4"/>
      <c r="ET535" s="4"/>
      <c r="EU535" s="4"/>
      <c r="EV535" s="4"/>
      <c r="EW535" s="4"/>
      <c r="EX535" s="4"/>
      <c r="EY535" s="4"/>
      <c r="EZ535" s="4"/>
      <c r="FA535" s="4"/>
      <c r="FB535" s="4"/>
      <c r="FC535" s="4"/>
      <c r="FD535" s="4"/>
      <c r="FE535" s="4"/>
      <c r="FF535" s="4"/>
      <c r="FG535" s="4"/>
      <c r="FH535" s="4"/>
      <c r="FI535" s="4"/>
      <c r="FJ535" s="4"/>
      <c r="FK535" s="4"/>
      <c r="FL535" s="4"/>
      <c r="FM535" s="4"/>
      <c r="FN535" s="4"/>
      <c r="FO535" s="4"/>
      <c r="FP535" s="4"/>
      <c r="FQ535" s="4"/>
      <c r="FR535" s="4"/>
      <c r="FS535" s="4"/>
      <c r="FT535" s="4"/>
      <c r="FU535" s="4"/>
      <c r="FV535" s="4"/>
      <c r="FW535" s="4"/>
      <c r="FX535" s="4"/>
      <c r="FY535" s="4"/>
      <c r="FZ535" s="4"/>
      <c r="GA535" s="4"/>
      <c r="GB535" s="4"/>
      <c r="GC535" s="4"/>
      <c r="GD535" s="4"/>
      <c r="GE535" s="4"/>
      <c r="GF535" s="4"/>
      <c r="GG535" s="4"/>
      <c r="GH535" s="4"/>
      <c r="GI535" s="4"/>
      <c r="GJ535" s="4"/>
    </row>
    <row r="536" spans="21:192" x14ac:dyDescent="0.3">
      <c r="U536" s="14"/>
      <c r="V536" s="4"/>
      <c r="W536" s="4"/>
      <c r="X536" s="14"/>
      <c r="Y536" s="4"/>
      <c r="Z536" s="4"/>
      <c r="AA536" s="14"/>
      <c r="AB536" s="4"/>
      <c r="AC536" s="4"/>
      <c r="AD536" s="1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c r="CG536" s="4"/>
      <c r="CH536" s="4"/>
      <c r="CI536" s="4"/>
      <c r="CJ536" s="4"/>
      <c r="CK536" s="4"/>
      <c r="CL536" s="4"/>
      <c r="CM536" s="4"/>
      <c r="CN536" s="4"/>
      <c r="CO536" s="4"/>
      <c r="CP536" s="4"/>
      <c r="CQ536" s="4"/>
      <c r="CR536" s="4"/>
      <c r="CS536" s="4"/>
      <c r="CT536" s="4"/>
      <c r="CU536" s="4"/>
      <c r="CV536" s="4"/>
      <c r="CW536" s="4"/>
      <c r="CX536" s="4"/>
      <c r="CY536" s="4"/>
      <c r="CZ536" s="4"/>
      <c r="DA536" s="4"/>
      <c r="DB536" s="4"/>
      <c r="DC536" s="4"/>
      <c r="DD536" s="4"/>
      <c r="DE536" s="4"/>
      <c r="DF536" s="4"/>
      <c r="DG536" s="4"/>
      <c r="DH536" s="4"/>
      <c r="DI536" s="4"/>
      <c r="DJ536" s="4"/>
      <c r="DK536" s="4"/>
      <c r="DL536" s="4"/>
      <c r="DM536" s="4"/>
      <c r="DN536" s="4"/>
      <c r="DO536" s="4"/>
      <c r="DP536" s="4"/>
      <c r="DQ536" s="4"/>
      <c r="DR536" s="4"/>
      <c r="DS536" s="4"/>
      <c r="DT536" s="4"/>
      <c r="DU536" s="4"/>
      <c r="DV536" s="4"/>
      <c r="DW536" s="4"/>
      <c r="DX536" s="4"/>
      <c r="DY536" s="4"/>
      <c r="DZ536" s="4"/>
      <c r="EA536" s="4"/>
      <c r="EB536" s="4"/>
      <c r="EC536" s="4"/>
      <c r="ED536" s="4"/>
      <c r="EE536" s="4"/>
      <c r="EF536" s="4"/>
      <c r="EG536" s="4"/>
      <c r="EH536" s="4"/>
      <c r="EI536" s="4"/>
      <c r="EJ536" s="4"/>
      <c r="EK536" s="4"/>
      <c r="EL536" s="4"/>
      <c r="EM536" s="4"/>
      <c r="EN536" s="4"/>
      <c r="EO536" s="4"/>
      <c r="EP536" s="4"/>
      <c r="EQ536" s="4"/>
      <c r="ER536" s="4"/>
      <c r="ES536" s="4"/>
      <c r="ET536" s="4"/>
      <c r="EU536" s="4"/>
      <c r="EV536" s="4"/>
      <c r="EW536" s="4"/>
      <c r="EX536" s="4"/>
      <c r="EY536" s="4"/>
      <c r="EZ536" s="4"/>
      <c r="FA536" s="4"/>
      <c r="FB536" s="4"/>
      <c r="FC536" s="4"/>
      <c r="FD536" s="4"/>
      <c r="FE536" s="4"/>
      <c r="FF536" s="4"/>
      <c r="FG536" s="4"/>
      <c r="FH536" s="4"/>
      <c r="FI536" s="4"/>
      <c r="FJ536" s="4"/>
      <c r="FK536" s="4"/>
      <c r="FL536" s="4"/>
      <c r="FM536" s="4"/>
      <c r="FN536" s="4"/>
      <c r="FO536" s="4"/>
      <c r="FP536" s="4"/>
      <c r="FQ536" s="4"/>
      <c r="FR536" s="4"/>
      <c r="FS536" s="4"/>
      <c r="FT536" s="4"/>
      <c r="FU536" s="4"/>
      <c r="FV536" s="4"/>
      <c r="FW536" s="4"/>
      <c r="FX536" s="4"/>
      <c r="FY536" s="4"/>
      <c r="FZ536" s="4"/>
      <c r="GA536" s="4"/>
      <c r="GB536" s="4"/>
      <c r="GC536" s="4"/>
      <c r="GD536" s="4"/>
      <c r="GE536" s="4"/>
      <c r="GF536" s="4"/>
      <c r="GG536" s="4"/>
      <c r="GH536" s="4"/>
      <c r="GI536" s="4"/>
      <c r="GJ536" s="4"/>
    </row>
    <row r="537" spans="21:192" x14ac:dyDescent="0.3">
      <c r="U537" s="14"/>
      <c r="V537" s="4"/>
      <c r="W537" s="4"/>
      <c r="X537" s="14"/>
      <c r="Y537" s="4"/>
      <c r="Z537" s="4"/>
      <c r="AA537" s="14"/>
      <c r="AB537" s="4"/>
      <c r="AC537" s="4"/>
      <c r="AD537" s="1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c r="CG537" s="4"/>
      <c r="CH537" s="4"/>
      <c r="CI537" s="4"/>
      <c r="CJ537" s="4"/>
      <c r="CK537" s="4"/>
      <c r="CL537" s="4"/>
      <c r="CM537" s="4"/>
      <c r="CN537" s="4"/>
      <c r="CO537" s="4"/>
      <c r="CP537" s="4"/>
      <c r="CQ537" s="4"/>
      <c r="CR537" s="4"/>
      <c r="CS537" s="4"/>
      <c r="CT537" s="4"/>
      <c r="CU537" s="4"/>
      <c r="CV537" s="4"/>
      <c r="CW537" s="4"/>
      <c r="CX537" s="4"/>
      <c r="CY537" s="4"/>
      <c r="CZ537" s="4"/>
      <c r="DA537" s="4"/>
      <c r="DB537" s="4"/>
      <c r="DC537" s="4"/>
      <c r="DD537" s="4"/>
      <c r="DE537" s="4"/>
      <c r="DF537" s="4"/>
      <c r="DG537" s="4"/>
      <c r="DH537" s="4"/>
      <c r="DI537" s="4"/>
      <c r="DJ537" s="4"/>
      <c r="DK537" s="4"/>
      <c r="DL537" s="4"/>
      <c r="DM537" s="4"/>
      <c r="DN537" s="4"/>
      <c r="DO537" s="4"/>
      <c r="DP537" s="4"/>
      <c r="DQ537" s="4"/>
      <c r="DR537" s="4"/>
      <c r="DS537" s="4"/>
      <c r="DT537" s="4"/>
      <c r="DU537" s="4"/>
      <c r="DV537" s="4"/>
      <c r="DW537" s="4"/>
      <c r="DX537" s="4"/>
      <c r="DY537" s="4"/>
      <c r="DZ537" s="4"/>
      <c r="EA537" s="4"/>
      <c r="EB537" s="4"/>
      <c r="EC537" s="4"/>
      <c r="ED537" s="4"/>
      <c r="EE537" s="4"/>
      <c r="EF537" s="4"/>
      <c r="EG537" s="4"/>
      <c r="EH537" s="4"/>
      <c r="EI537" s="4"/>
      <c r="EJ537" s="4"/>
      <c r="EK537" s="4"/>
      <c r="EL537" s="4"/>
      <c r="EM537" s="4"/>
      <c r="EN537" s="4"/>
      <c r="EO537" s="4"/>
      <c r="EP537" s="4"/>
      <c r="EQ537" s="4"/>
      <c r="ER537" s="4"/>
      <c r="ES537" s="4"/>
      <c r="ET537" s="4"/>
      <c r="EU537" s="4"/>
      <c r="EV537" s="4"/>
      <c r="EW537" s="4"/>
      <c r="EX537" s="4"/>
      <c r="EY537" s="4"/>
      <c r="EZ537" s="4"/>
      <c r="FA537" s="4"/>
      <c r="FB537" s="4"/>
      <c r="FC537" s="4"/>
      <c r="FD537" s="4"/>
      <c r="FE537" s="4"/>
      <c r="FF537" s="4"/>
      <c r="FG537" s="4"/>
      <c r="FH537" s="4"/>
      <c r="FI537" s="4"/>
      <c r="FJ537" s="4"/>
      <c r="FK537" s="4"/>
      <c r="FL537" s="4"/>
      <c r="FM537" s="4"/>
      <c r="FN537" s="4"/>
      <c r="FO537" s="4"/>
      <c r="FP537" s="4"/>
      <c r="FQ537" s="4"/>
      <c r="FR537" s="4"/>
      <c r="FS537" s="4"/>
      <c r="FT537" s="4"/>
      <c r="FU537" s="4"/>
      <c r="FV537" s="4"/>
      <c r="FW537" s="4"/>
      <c r="FX537" s="4"/>
      <c r="FY537" s="4"/>
      <c r="FZ537" s="4"/>
      <c r="GA537" s="4"/>
      <c r="GB537" s="4"/>
      <c r="GC537" s="4"/>
      <c r="GD537" s="4"/>
      <c r="GE537" s="4"/>
      <c r="GF537" s="4"/>
      <c r="GG537" s="4"/>
      <c r="GH537" s="4"/>
      <c r="GI537" s="4"/>
      <c r="GJ537" s="4"/>
    </row>
    <row r="538" spans="21:192" x14ac:dyDescent="0.3">
      <c r="U538" s="14"/>
      <c r="V538" s="4"/>
      <c r="W538" s="4"/>
      <c r="X538" s="14"/>
      <c r="Y538" s="4"/>
      <c r="Z538" s="4"/>
      <c r="AA538" s="14"/>
      <c r="AB538" s="4"/>
      <c r="AC538" s="4"/>
      <c r="AD538" s="1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c r="CG538" s="4"/>
      <c r="CH538" s="4"/>
      <c r="CI538" s="4"/>
      <c r="CJ538" s="4"/>
      <c r="CK538" s="4"/>
      <c r="CL538" s="4"/>
      <c r="CM538" s="4"/>
      <c r="CN538" s="4"/>
      <c r="CO538" s="4"/>
      <c r="CP538" s="4"/>
      <c r="CQ538" s="4"/>
      <c r="CR538" s="4"/>
      <c r="CS538" s="4"/>
      <c r="CT538" s="4"/>
      <c r="CU538" s="4"/>
      <c r="CV538" s="4"/>
      <c r="CW538" s="4"/>
      <c r="CX538" s="4"/>
      <c r="CY538" s="4"/>
      <c r="CZ538" s="4"/>
      <c r="DA538" s="4"/>
      <c r="DB538" s="4"/>
      <c r="DC538" s="4"/>
      <c r="DD538" s="4"/>
      <c r="DE538" s="4"/>
      <c r="DF538" s="4"/>
      <c r="DG538" s="4"/>
      <c r="DH538" s="4"/>
      <c r="DI538" s="4"/>
      <c r="DJ538" s="4"/>
      <c r="DK538" s="4"/>
      <c r="DL538" s="4"/>
      <c r="DM538" s="4"/>
      <c r="DN538" s="4"/>
      <c r="DO538" s="4"/>
      <c r="DP538" s="4"/>
      <c r="DQ538" s="4"/>
      <c r="DR538" s="4"/>
      <c r="DS538" s="4"/>
      <c r="DT538" s="4"/>
      <c r="DU538" s="4"/>
      <c r="DV538" s="4"/>
      <c r="DW538" s="4"/>
      <c r="DX538" s="4"/>
      <c r="DY538" s="4"/>
      <c r="DZ538" s="4"/>
      <c r="EA538" s="4"/>
      <c r="EB538" s="4"/>
      <c r="EC538" s="4"/>
      <c r="ED538" s="4"/>
      <c r="EE538" s="4"/>
      <c r="EF538" s="4"/>
      <c r="EG538" s="4"/>
      <c r="EH538" s="4"/>
      <c r="EI538" s="4"/>
      <c r="EJ538" s="4"/>
      <c r="EK538" s="4"/>
      <c r="EL538" s="4"/>
      <c r="EM538" s="4"/>
      <c r="EN538" s="4"/>
      <c r="EO538" s="4"/>
      <c r="EP538" s="4"/>
      <c r="EQ538" s="4"/>
      <c r="ER538" s="4"/>
      <c r="ES538" s="4"/>
      <c r="ET538" s="4"/>
      <c r="EU538" s="4"/>
      <c r="EV538" s="4"/>
      <c r="EW538" s="4"/>
      <c r="EX538" s="4"/>
      <c r="EY538" s="4"/>
      <c r="EZ538" s="4"/>
      <c r="FA538" s="4"/>
      <c r="FB538" s="4"/>
      <c r="FC538" s="4"/>
      <c r="FD538" s="4"/>
      <c r="FE538" s="4"/>
      <c r="FF538" s="4"/>
      <c r="FG538" s="4"/>
      <c r="FH538" s="4"/>
      <c r="FI538" s="4"/>
      <c r="FJ538" s="4"/>
      <c r="FK538" s="4"/>
      <c r="FL538" s="4"/>
      <c r="FM538" s="4"/>
      <c r="FN538" s="4"/>
      <c r="FO538" s="4"/>
      <c r="FP538" s="4"/>
      <c r="FQ538" s="4"/>
      <c r="FR538" s="4"/>
      <c r="FS538" s="4"/>
      <c r="FT538" s="4"/>
      <c r="FU538" s="4"/>
      <c r="FV538" s="4"/>
      <c r="FW538" s="4"/>
      <c r="FX538" s="4"/>
      <c r="FY538" s="4"/>
      <c r="FZ538" s="4"/>
      <c r="GA538" s="4"/>
      <c r="GB538" s="4"/>
      <c r="GC538" s="4"/>
      <c r="GD538" s="4"/>
      <c r="GE538" s="4"/>
      <c r="GF538" s="4"/>
      <c r="GG538" s="4"/>
      <c r="GH538" s="4"/>
      <c r="GI538" s="4"/>
      <c r="GJ538" s="4"/>
    </row>
    <row r="539" spans="21:192" x14ac:dyDescent="0.3">
      <c r="U539" s="14"/>
      <c r="V539" s="4"/>
      <c r="W539" s="4"/>
      <c r="X539" s="14"/>
      <c r="Y539" s="4"/>
      <c r="Z539" s="4"/>
      <c r="AA539" s="14"/>
      <c r="AB539" s="4"/>
      <c r="AC539" s="4"/>
      <c r="AD539" s="1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c r="CG539" s="4"/>
      <c r="CH539" s="4"/>
      <c r="CI539" s="4"/>
      <c r="CJ539" s="4"/>
      <c r="CK539" s="4"/>
      <c r="CL539" s="4"/>
      <c r="CM539" s="4"/>
      <c r="CN539" s="4"/>
      <c r="CO539" s="4"/>
      <c r="CP539" s="4"/>
      <c r="CQ539" s="4"/>
      <c r="CR539" s="4"/>
      <c r="CS539" s="4"/>
      <c r="CT539" s="4"/>
      <c r="CU539" s="4"/>
      <c r="CV539" s="4"/>
      <c r="CW539" s="4"/>
      <c r="CX539" s="4"/>
      <c r="CY539" s="4"/>
      <c r="CZ539" s="4"/>
      <c r="DA539" s="4"/>
      <c r="DB539" s="4"/>
      <c r="DC539" s="4"/>
      <c r="DD539" s="4"/>
      <c r="DE539" s="4"/>
      <c r="DF539" s="4"/>
      <c r="DG539" s="4"/>
      <c r="DH539" s="4"/>
      <c r="DI539" s="4"/>
      <c r="DJ539" s="4"/>
      <c r="DK539" s="4"/>
      <c r="DL539" s="4"/>
      <c r="DM539" s="4"/>
      <c r="DN539" s="4"/>
      <c r="DO539" s="4"/>
      <c r="DP539" s="4"/>
      <c r="DQ539" s="4"/>
      <c r="DR539" s="4"/>
      <c r="DS539" s="4"/>
      <c r="DT539" s="4"/>
      <c r="DU539" s="4"/>
      <c r="DV539" s="4"/>
      <c r="DW539" s="4"/>
      <c r="DX539" s="4"/>
      <c r="DY539" s="4"/>
      <c r="DZ539" s="4"/>
      <c r="EA539" s="4"/>
      <c r="EB539" s="4"/>
      <c r="EC539" s="4"/>
      <c r="ED539" s="4"/>
      <c r="EE539" s="4"/>
      <c r="EF539" s="4"/>
      <c r="EG539" s="4"/>
      <c r="EH539" s="4"/>
      <c r="EI539" s="4"/>
      <c r="EJ539" s="4"/>
      <c r="EK539" s="4"/>
      <c r="EL539" s="4"/>
      <c r="EM539" s="4"/>
      <c r="EN539" s="4"/>
      <c r="EO539" s="4"/>
      <c r="EP539" s="4"/>
      <c r="EQ539" s="4"/>
      <c r="ER539" s="4"/>
      <c r="ES539" s="4"/>
      <c r="ET539" s="4"/>
      <c r="EU539" s="4"/>
      <c r="EV539" s="4"/>
      <c r="EW539" s="4"/>
      <c r="EX539" s="4"/>
      <c r="EY539" s="4"/>
      <c r="EZ539" s="4"/>
      <c r="FA539" s="4"/>
      <c r="FB539" s="4"/>
      <c r="FC539" s="4"/>
      <c r="FD539" s="4"/>
      <c r="FE539" s="4"/>
      <c r="FF539" s="4"/>
      <c r="FG539" s="4"/>
      <c r="FH539" s="4"/>
      <c r="FI539" s="4"/>
      <c r="FJ539" s="4"/>
      <c r="FK539" s="4"/>
      <c r="FL539" s="4"/>
      <c r="FM539" s="4"/>
      <c r="FN539" s="4"/>
      <c r="FO539" s="4"/>
      <c r="FP539" s="4"/>
      <c r="FQ539" s="4"/>
      <c r="FR539" s="4"/>
      <c r="FS539" s="4"/>
      <c r="FT539" s="4"/>
      <c r="FU539" s="4"/>
      <c r="FV539" s="4"/>
      <c r="FW539" s="4"/>
      <c r="FX539" s="4"/>
      <c r="FY539" s="4"/>
      <c r="FZ539" s="4"/>
      <c r="GA539" s="4"/>
      <c r="GB539" s="4"/>
      <c r="GC539" s="4"/>
      <c r="GD539" s="4"/>
      <c r="GE539" s="4"/>
      <c r="GF539" s="4"/>
      <c r="GG539" s="4"/>
      <c r="GH539" s="4"/>
      <c r="GI539" s="4"/>
      <c r="GJ539" s="4"/>
    </row>
    <row r="540" spans="21:192" x14ac:dyDescent="0.3">
      <c r="U540" s="14"/>
      <c r="V540" s="4"/>
      <c r="W540" s="4"/>
      <c r="X540" s="14"/>
      <c r="Y540" s="4"/>
      <c r="Z540" s="4"/>
      <c r="AA540" s="14"/>
      <c r="AB540" s="4"/>
      <c r="AC540" s="4"/>
      <c r="AD540" s="1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c r="CH540" s="4"/>
      <c r="CI540" s="4"/>
      <c r="CJ540" s="4"/>
      <c r="CK540" s="4"/>
      <c r="CL540" s="4"/>
      <c r="CM540" s="4"/>
      <c r="CN540" s="4"/>
      <c r="CO540" s="4"/>
      <c r="CP540" s="4"/>
      <c r="CQ540" s="4"/>
      <c r="CR540" s="4"/>
      <c r="CS540" s="4"/>
      <c r="CT540" s="4"/>
      <c r="CU540" s="4"/>
      <c r="CV540" s="4"/>
      <c r="CW540" s="4"/>
      <c r="CX540" s="4"/>
      <c r="CY540" s="4"/>
      <c r="CZ540" s="4"/>
      <c r="DA540" s="4"/>
      <c r="DB540" s="4"/>
      <c r="DC540" s="4"/>
      <c r="DD540" s="4"/>
      <c r="DE540" s="4"/>
      <c r="DF540" s="4"/>
      <c r="DG540" s="4"/>
      <c r="DH540" s="4"/>
      <c r="DI540" s="4"/>
      <c r="DJ540" s="4"/>
      <c r="DK540" s="4"/>
      <c r="DL540" s="4"/>
      <c r="DM540" s="4"/>
      <c r="DN540" s="4"/>
      <c r="DO540" s="4"/>
      <c r="DP540" s="4"/>
      <c r="DQ540" s="4"/>
      <c r="DR540" s="4"/>
      <c r="DS540" s="4"/>
      <c r="DT540" s="4"/>
      <c r="DU540" s="4"/>
      <c r="DV540" s="4"/>
      <c r="DW540" s="4"/>
      <c r="DX540" s="4"/>
      <c r="DY540" s="4"/>
      <c r="DZ540" s="4"/>
      <c r="EA540" s="4"/>
      <c r="EB540" s="4"/>
      <c r="EC540" s="4"/>
      <c r="ED540" s="4"/>
      <c r="EE540" s="4"/>
      <c r="EF540" s="4"/>
      <c r="EG540" s="4"/>
      <c r="EH540" s="4"/>
      <c r="EI540" s="4"/>
      <c r="EJ540" s="4"/>
      <c r="EK540" s="4"/>
      <c r="EL540" s="4"/>
      <c r="EM540" s="4"/>
      <c r="EN540" s="4"/>
      <c r="EO540" s="4"/>
      <c r="EP540" s="4"/>
      <c r="EQ540" s="4"/>
      <c r="ER540" s="4"/>
      <c r="ES540" s="4"/>
      <c r="ET540" s="4"/>
      <c r="EU540" s="4"/>
      <c r="EV540" s="4"/>
      <c r="EW540" s="4"/>
      <c r="EX540" s="4"/>
      <c r="EY540" s="4"/>
      <c r="EZ540" s="4"/>
      <c r="FA540" s="4"/>
      <c r="FB540" s="4"/>
      <c r="FC540" s="4"/>
      <c r="FD540" s="4"/>
      <c r="FE540" s="4"/>
      <c r="FF540" s="4"/>
      <c r="FG540" s="4"/>
      <c r="FH540" s="4"/>
      <c r="FI540" s="4"/>
      <c r="FJ540" s="4"/>
      <c r="FK540" s="4"/>
      <c r="FL540" s="4"/>
      <c r="FM540" s="4"/>
      <c r="FN540" s="4"/>
      <c r="FO540" s="4"/>
      <c r="FP540" s="4"/>
      <c r="FQ540" s="4"/>
      <c r="FR540" s="4"/>
      <c r="FS540" s="4"/>
      <c r="FT540" s="4"/>
      <c r="FU540" s="4"/>
      <c r="FV540" s="4"/>
      <c r="FW540" s="4"/>
      <c r="FX540" s="4"/>
      <c r="FY540" s="4"/>
      <c r="FZ540" s="4"/>
      <c r="GA540" s="4"/>
      <c r="GB540" s="4"/>
      <c r="GC540" s="4"/>
      <c r="GD540" s="4"/>
      <c r="GE540" s="4"/>
      <c r="GF540" s="4"/>
      <c r="GG540" s="4"/>
      <c r="GH540" s="4"/>
      <c r="GI540" s="4"/>
      <c r="GJ540" s="4"/>
    </row>
    <row r="541" spans="21:192" x14ac:dyDescent="0.3">
      <c r="U541" s="14"/>
      <c r="V541" s="4"/>
      <c r="W541" s="4"/>
      <c r="X541" s="14"/>
      <c r="Y541" s="4"/>
      <c r="Z541" s="4"/>
      <c r="AA541" s="14"/>
      <c r="AB541" s="4"/>
      <c r="AC541" s="4"/>
      <c r="AD541" s="1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c r="CH541" s="4"/>
      <c r="CI541" s="4"/>
      <c r="CJ541" s="4"/>
      <c r="CK541" s="4"/>
      <c r="CL541" s="4"/>
      <c r="CM541" s="4"/>
      <c r="CN541" s="4"/>
      <c r="CO541" s="4"/>
      <c r="CP541" s="4"/>
      <c r="CQ541" s="4"/>
      <c r="CR541" s="4"/>
      <c r="CS541" s="4"/>
      <c r="CT541" s="4"/>
      <c r="CU541" s="4"/>
      <c r="CV541" s="4"/>
      <c r="CW541" s="4"/>
      <c r="CX541" s="4"/>
      <c r="CY541" s="4"/>
      <c r="CZ541" s="4"/>
      <c r="DA541" s="4"/>
      <c r="DB541" s="4"/>
      <c r="DC541" s="4"/>
      <c r="DD541" s="4"/>
      <c r="DE541" s="4"/>
      <c r="DF541" s="4"/>
      <c r="DG541" s="4"/>
      <c r="DH541" s="4"/>
      <c r="DI541" s="4"/>
      <c r="DJ541" s="4"/>
      <c r="DK541" s="4"/>
      <c r="DL541" s="4"/>
      <c r="DM541" s="4"/>
      <c r="DN541" s="4"/>
      <c r="DO541" s="4"/>
      <c r="DP541" s="4"/>
      <c r="DQ541" s="4"/>
      <c r="DR541" s="4"/>
      <c r="DS541" s="4"/>
      <c r="DT541" s="4"/>
      <c r="DU541" s="4"/>
      <c r="DV541" s="4"/>
      <c r="DW541" s="4"/>
      <c r="DX541" s="4"/>
      <c r="DY541" s="4"/>
      <c r="DZ541" s="4"/>
      <c r="EA541" s="4"/>
      <c r="EB541" s="4"/>
      <c r="EC541" s="4"/>
      <c r="ED541" s="4"/>
      <c r="EE541" s="4"/>
      <c r="EF541" s="4"/>
      <c r="EG541" s="4"/>
      <c r="EH541" s="4"/>
      <c r="EI541" s="4"/>
      <c r="EJ541" s="4"/>
      <c r="EK541" s="4"/>
      <c r="EL541" s="4"/>
      <c r="EM541" s="4"/>
      <c r="EN541" s="4"/>
      <c r="EO541" s="4"/>
      <c r="EP541" s="4"/>
      <c r="EQ541" s="4"/>
      <c r="ER541" s="4"/>
      <c r="ES541" s="4"/>
      <c r="ET541" s="4"/>
      <c r="EU541" s="4"/>
      <c r="EV541" s="4"/>
      <c r="EW541" s="4"/>
      <c r="EX541" s="4"/>
      <c r="EY541" s="4"/>
      <c r="EZ541" s="4"/>
      <c r="FA541" s="4"/>
      <c r="FB541" s="4"/>
      <c r="FC541" s="4"/>
      <c r="FD541" s="4"/>
      <c r="FE541" s="4"/>
      <c r="FF541" s="4"/>
      <c r="FG541" s="4"/>
      <c r="FH541" s="4"/>
      <c r="FI541" s="4"/>
      <c r="FJ541" s="4"/>
      <c r="FK541" s="4"/>
      <c r="FL541" s="4"/>
      <c r="FM541" s="4"/>
      <c r="FN541" s="4"/>
      <c r="FO541" s="4"/>
      <c r="FP541" s="4"/>
      <c r="FQ541" s="4"/>
      <c r="FR541" s="4"/>
      <c r="FS541" s="4"/>
      <c r="FT541" s="4"/>
      <c r="FU541" s="4"/>
      <c r="FV541" s="4"/>
      <c r="FW541" s="4"/>
      <c r="FX541" s="4"/>
      <c r="FY541" s="4"/>
      <c r="FZ541" s="4"/>
      <c r="GA541" s="4"/>
      <c r="GB541" s="4"/>
      <c r="GC541" s="4"/>
      <c r="GD541" s="4"/>
      <c r="GE541" s="4"/>
      <c r="GF541" s="4"/>
      <c r="GG541" s="4"/>
      <c r="GH541" s="4"/>
      <c r="GI541" s="4"/>
      <c r="GJ541" s="4"/>
    </row>
    <row r="542" spans="21:192" x14ac:dyDescent="0.3">
      <c r="U542" s="14"/>
      <c r="V542" s="4"/>
      <c r="W542" s="4"/>
      <c r="X542" s="14"/>
      <c r="Y542" s="4"/>
      <c r="Z542" s="4"/>
      <c r="AA542" s="14"/>
      <c r="AB542" s="4"/>
      <c r="AC542" s="4"/>
      <c r="AD542" s="1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c r="CG542" s="4"/>
      <c r="CH542" s="4"/>
      <c r="CI542" s="4"/>
      <c r="CJ542" s="4"/>
      <c r="CK542" s="4"/>
      <c r="CL542" s="4"/>
      <c r="CM542" s="4"/>
      <c r="CN542" s="4"/>
      <c r="CO542" s="4"/>
      <c r="CP542" s="4"/>
      <c r="CQ542" s="4"/>
      <c r="CR542" s="4"/>
      <c r="CS542" s="4"/>
      <c r="CT542" s="4"/>
      <c r="CU542" s="4"/>
      <c r="CV542" s="4"/>
      <c r="CW542" s="4"/>
      <c r="CX542" s="4"/>
      <c r="CY542" s="4"/>
      <c r="CZ542" s="4"/>
      <c r="DA542" s="4"/>
      <c r="DB542" s="4"/>
      <c r="DC542" s="4"/>
      <c r="DD542" s="4"/>
      <c r="DE542" s="4"/>
      <c r="DF542" s="4"/>
      <c r="DG542" s="4"/>
      <c r="DH542" s="4"/>
      <c r="DI542" s="4"/>
      <c r="DJ542" s="4"/>
      <c r="DK542" s="4"/>
      <c r="DL542" s="4"/>
      <c r="DM542" s="4"/>
      <c r="DN542" s="4"/>
      <c r="DO542" s="4"/>
      <c r="DP542" s="4"/>
      <c r="DQ542" s="4"/>
      <c r="DR542" s="4"/>
      <c r="DS542" s="4"/>
      <c r="DT542" s="4"/>
      <c r="DU542" s="4"/>
      <c r="DV542" s="4"/>
      <c r="DW542" s="4"/>
      <c r="DX542" s="4"/>
      <c r="DY542" s="4"/>
      <c r="DZ542" s="4"/>
      <c r="EA542" s="4"/>
      <c r="EB542" s="4"/>
      <c r="EC542" s="4"/>
      <c r="ED542" s="4"/>
      <c r="EE542" s="4"/>
      <c r="EF542" s="4"/>
      <c r="EG542" s="4"/>
      <c r="EH542" s="4"/>
      <c r="EI542" s="4"/>
      <c r="EJ542" s="4"/>
      <c r="EK542" s="4"/>
      <c r="EL542" s="4"/>
      <c r="EM542" s="4"/>
      <c r="EN542" s="4"/>
      <c r="EO542" s="4"/>
      <c r="EP542" s="4"/>
      <c r="EQ542" s="4"/>
      <c r="ER542" s="4"/>
      <c r="ES542" s="4"/>
      <c r="ET542" s="4"/>
      <c r="EU542" s="4"/>
      <c r="EV542" s="4"/>
      <c r="EW542" s="4"/>
      <c r="EX542" s="4"/>
      <c r="EY542" s="4"/>
      <c r="EZ542" s="4"/>
      <c r="FA542" s="4"/>
      <c r="FB542" s="4"/>
      <c r="FC542" s="4"/>
      <c r="FD542" s="4"/>
      <c r="FE542" s="4"/>
      <c r="FF542" s="4"/>
      <c r="FG542" s="4"/>
      <c r="FH542" s="4"/>
      <c r="FI542" s="4"/>
      <c r="FJ542" s="4"/>
      <c r="FK542" s="4"/>
      <c r="FL542" s="4"/>
      <c r="FM542" s="4"/>
      <c r="FN542" s="4"/>
      <c r="FO542" s="4"/>
      <c r="FP542" s="4"/>
      <c r="FQ542" s="4"/>
      <c r="FR542" s="4"/>
      <c r="FS542" s="4"/>
      <c r="FT542" s="4"/>
      <c r="FU542" s="4"/>
      <c r="FV542" s="4"/>
      <c r="FW542" s="4"/>
      <c r="FX542" s="4"/>
      <c r="FY542" s="4"/>
      <c r="FZ542" s="4"/>
      <c r="GA542" s="4"/>
      <c r="GB542" s="4"/>
      <c r="GC542" s="4"/>
      <c r="GD542" s="4"/>
      <c r="GE542" s="4"/>
      <c r="GF542" s="4"/>
      <c r="GG542" s="4"/>
      <c r="GH542" s="4"/>
      <c r="GI542" s="4"/>
      <c r="GJ542" s="4"/>
    </row>
    <row r="543" spans="21:192" x14ac:dyDescent="0.3">
      <c r="U543" s="14"/>
      <c r="V543" s="4"/>
      <c r="W543" s="4"/>
      <c r="X543" s="14"/>
      <c r="Y543" s="4"/>
      <c r="Z543" s="4"/>
      <c r="AA543" s="14"/>
      <c r="AB543" s="4"/>
      <c r="AC543" s="4"/>
      <c r="AD543" s="1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c r="CH543" s="4"/>
      <c r="CI543" s="4"/>
      <c r="CJ543" s="4"/>
      <c r="CK543" s="4"/>
      <c r="CL543" s="4"/>
      <c r="CM543" s="4"/>
      <c r="CN543" s="4"/>
      <c r="CO543" s="4"/>
      <c r="CP543" s="4"/>
      <c r="CQ543" s="4"/>
      <c r="CR543" s="4"/>
      <c r="CS543" s="4"/>
      <c r="CT543" s="4"/>
      <c r="CU543" s="4"/>
      <c r="CV543" s="4"/>
      <c r="CW543" s="4"/>
      <c r="CX543" s="4"/>
      <c r="CY543" s="4"/>
      <c r="CZ543" s="4"/>
      <c r="DA543" s="4"/>
      <c r="DB543" s="4"/>
      <c r="DC543" s="4"/>
      <c r="DD543" s="4"/>
      <c r="DE543" s="4"/>
      <c r="DF543" s="4"/>
      <c r="DG543" s="4"/>
      <c r="DH543" s="4"/>
      <c r="DI543" s="4"/>
      <c r="DJ543" s="4"/>
      <c r="DK543" s="4"/>
      <c r="DL543" s="4"/>
      <c r="DM543" s="4"/>
      <c r="DN543" s="4"/>
      <c r="DO543" s="4"/>
      <c r="DP543" s="4"/>
      <c r="DQ543" s="4"/>
      <c r="DR543" s="4"/>
      <c r="DS543" s="4"/>
      <c r="DT543" s="4"/>
      <c r="DU543" s="4"/>
      <c r="DV543" s="4"/>
      <c r="DW543" s="4"/>
      <c r="DX543" s="4"/>
      <c r="DY543" s="4"/>
      <c r="DZ543" s="4"/>
      <c r="EA543" s="4"/>
      <c r="EB543" s="4"/>
      <c r="EC543" s="4"/>
      <c r="ED543" s="4"/>
      <c r="EE543" s="4"/>
      <c r="EF543" s="4"/>
      <c r="EG543" s="4"/>
      <c r="EH543" s="4"/>
      <c r="EI543" s="4"/>
      <c r="EJ543" s="4"/>
      <c r="EK543" s="4"/>
      <c r="EL543" s="4"/>
      <c r="EM543" s="4"/>
      <c r="EN543" s="4"/>
      <c r="EO543" s="4"/>
      <c r="EP543" s="4"/>
      <c r="EQ543" s="4"/>
      <c r="ER543" s="4"/>
      <c r="ES543" s="4"/>
      <c r="ET543" s="4"/>
      <c r="EU543" s="4"/>
      <c r="EV543" s="4"/>
      <c r="EW543" s="4"/>
      <c r="EX543" s="4"/>
      <c r="EY543" s="4"/>
      <c r="EZ543" s="4"/>
      <c r="FA543" s="4"/>
      <c r="FB543" s="4"/>
      <c r="FC543" s="4"/>
      <c r="FD543" s="4"/>
      <c r="FE543" s="4"/>
      <c r="FF543" s="4"/>
      <c r="FG543" s="4"/>
      <c r="FH543" s="4"/>
      <c r="FI543" s="4"/>
      <c r="FJ543" s="4"/>
      <c r="FK543" s="4"/>
      <c r="FL543" s="4"/>
      <c r="FM543" s="4"/>
      <c r="FN543" s="4"/>
      <c r="FO543" s="4"/>
      <c r="FP543" s="4"/>
      <c r="FQ543" s="4"/>
      <c r="FR543" s="4"/>
      <c r="FS543" s="4"/>
      <c r="FT543" s="4"/>
      <c r="FU543" s="4"/>
      <c r="FV543" s="4"/>
      <c r="FW543" s="4"/>
      <c r="FX543" s="4"/>
      <c r="FY543" s="4"/>
      <c r="FZ543" s="4"/>
      <c r="GA543" s="4"/>
      <c r="GB543" s="4"/>
      <c r="GC543" s="4"/>
      <c r="GD543" s="4"/>
      <c r="GE543" s="4"/>
      <c r="GF543" s="4"/>
      <c r="GG543" s="4"/>
      <c r="GH543" s="4"/>
      <c r="GI543" s="4"/>
      <c r="GJ543" s="4"/>
    </row>
    <row r="544" spans="21:192" x14ac:dyDescent="0.3">
      <c r="U544" s="14"/>
      <c r="V544" s="4"/>
      <c r="W544" s="4"/>
      <c r="X544" s="14"/>
      <c r="Y544" s="4"/>
      <c r="Z544" s="4"/>
      <c r="AA544" s="14"/>
      <c r="AB544" s="4"/>
      <c r="AC544" s="4"/>
      <c r="AD544" s="1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c r="CG544" s="4"/>
      <c r="CH544" s="4"/>
      <c r="CI544" s="4"/>
      <c r="CJ544" s="4"/>
      <c r="CK544" s="4"/>
      <c r="CL544" s="4"/>
      <c r="CM544" s="4"/>
      <c r="CN544" s="4"/>
      <c r="CO544" s="4"/>
      <c r="CP544" s="4"/>
      <c r="CQ544" s="4"/>
      <c r="CR544" s="4"/>
      <c r="CS544" s="4"/>
      <c r="CT544" s="4"/>
      <c r="CU544" s="4"/>
      <c r="CV544" s="4"/>
      <c r="CW544" s="4"/>
      <c r="CX544" s="4"/>
      <c r="CY544" s="4"/>
      <c r="CZ544" s="4"/>
      <c r="DA544" s="4"/>
      <c r="DB544" s="4"/>
      <c r="DC544" s="4"/>
      <c r="DD544" s="4"/>
      <c r="DE544" s="4"/>
      <c r="DF544" s="4"/>
      <c r="DG544" s="4"/>
      <c r="DH544" s="4"/>
      <c r="DI544" s="4"/>
      <c r="DJ544" s="4"/>
      <c r="DK544" s="4"/>
      <c r="DL544" s="4"/>
      <c r="DM544" s="4"/>
      <c r="DN544" s="4"/>
      <c r="DO544" s="4"/>
      <c r="DP544" s="4"/>
      <c r="DQ544" s="4"/>
      <c r="DR544" s="4"/>
      <c r="DS544" s="4"/>
      <c r="DT544" s="4"/>
      <c r="DU544" s="4"/>
      <c r="DV544" s="4"/>
      <c r="DW544" s="4"/>
      <c r="DX544" s="4"/>
      <c r="DY544" s="4"/>
      <c r="DZ544" s="4"/>
      <c r="EA544" s="4"/>
      <c r="EB544" s="4"/>
      <c r="EC544" s="4"/>
      <c r="ED544" s="4"/>
      <c r="EE544" s="4"/>
      <c r="EF544" s="4"/>
      <c r="EG544" s="4"/>
      <c r="EH544" s="4"/>
      <c r="EI544" s="4"/>
      <c r="EJ544" s="4"/>
      <c r="EK544" s="4"/>
      <c r="EL544" s="4"/>
      <c r="EM544" s="4"/>
      <c r="EN544" s="4"/>
      <c r="EO544" s="4"/>
      <c r="EP544" s="4"/>
      <c r="EQ544" s="4"/>
      <c r="ER544" s="4"/>
      <c r="ES544" s="4"/>
      <c r="ET544" s="4"/>
      <c r="EU544" s="4"/>
      <c r="EV544" s="4"/>
      <c r="EW544" s="4"/>
      <c r="EX544" s="4"/>
      <c r="EY544" s="4"/>
      <c r="EZ544" s="4"/>
      <c r="FA544" s="4"/>
      <c r="FB544" s="4"/>
      <c r="FC544" s="4"/>
      <c r="FD544" s="4"/>
      <c r="FE544" s="4"/>
      <c r="FF544" s="4"/>
      <c r="FG544" s="4"/>
      <c r="FH544" s="4"/>
      <c r="FI544" s="4"/>
      <c r="FJ544" s="4"/>
      <c r="FK544" s="4"/>
      <c r="FL544" s="4"/>
      <c r="FM544" s="4"/>
      <c r="FN544" s="4"/>
      <c r="FO544" s="4"/>
      <c r="FP544" s="4"/>
      <c r="FQ544" s="4"/>
      <c r="FR544" s="4"/>
      <c r="FS544" s="4"/>
      <c r="FT544" s="4"/>
      <c r="FU544" s="4"/>
      <c r="FV544" s="4"/>
      <c r="FW544" s="4"/>
      <c r="FX544" s="4"/>
      <c r="FY544" s="4"/>
      <c r="FZ544" s="4"/>
      <c r="GA544" s="4"/>
      <c r="GB544" s="4"/>
      <c r="GC544" s="4"/>
      <c r="GD544" s="4"/>
      <c r="GE544" s="4"/>
      <c r="GF544" s="4"/>
      <c r="GG544" s="4"/>
      <c r="GH544" s="4"/>
      <c r="GI544" s="4"/>
      <c r="GJ544" s="4"/>
    </row>
    <row r="545" spans="21:192" x14ac:dyDescent="0.3">
      <c r="U545" s="14"/>
      <c r="V545" s="4"/>
      <c r="W545" s="4"/>
      <c r="X545" s="14"/>
      <c r="Y545" s="4"/>
      <c r="Z545" s="4"/>
      <c r="AA545" s="14"/>
      <c r="AB545" s="4"/>
      <c r="AC545" s="4"/>
      <c r="AD545" s="1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c r="CH545" s="4"/>
      <c r="CI545" s="4"/>
      <c r="CJ545" s="4"/>
      <c r="CK545" s="4"/>
      <c r="CL545" s="4"/>
      <c r="CM545" s="4"/>
      <c r="CN545" s="4"/>
      <c r="CO545" s="4"/>
      <c r="CP545" s="4"/>
      <c r="CQ545" s="4"/>
      <c r="CR545" s="4"/>
      <c r="CS545" s="4"/>
      <c r="CT545" s="4"/>
      <c r="CU545" s="4"/>
      <c r="CV545" s="4"/>
      <c r="CW545" s="4"/>
      <c r="CX545" s="4"/>
      <c r="CY545" s="4"/>
      <c r="CZ545" s="4"/>
      <c r="DA545" s="4"/>
      <c r="DB545" s="4"/>
      <c r="DC545" s="4"/>
      <c r="DD545" s="4"/>
      <c r="DE545" s="4"/>
      <c r="DF545" s="4"/>
      <c r="DG545" s="4"/>
      <c r="DH545" s="4"/>
      <c r="DI545" s="4"/>
      <c r="DJ545" s="4"/>
      <c r="DK545" s="4"/>
      <c r="DL545" s="4"/>
      <c r="DM545" s="4"/>
      <c r="DN545" s="4"/>
      <c r="DO545" s="4"/>
      <c r="DP545" s="4"/>
      <c r="DQ545" s="4"/>
      <c r="DR545" s="4"/>
      <c r="DS545" s="4"/>
      <c r="DT545" s="4"/>
      <c r="DU545" s="4"/>
      <c r="DV545" s="4"/>
      <c r="DW545" s="4"/>
      <c r="DX545" s="4"/>
      <c r="DY545" s="4"/>
      <c r="DZ545" s="4"/>
      <c r="EA545" s="4"/>
      <c r="EB545" s="4"/>
      <c r="EC545" s="4"/>
      <c r="ED545" s="4"/>
      <c r="EE545" s="4"/>
      <c r="EF545" s="4"/>
      <c r="EG545" s="4"/>
      <c r="EH545" s="4"/>
      <c r="EI545" s="4"/>
      <c r="EJ545" s="4"/>
      <c r="EK545" s="4"/>
      <c r="EL545" s="4"/>
      <c r="EM545" s="4"/>
      <c r="EN545" s="4"/>
      <c r="EO545" s="4"/>
      <c r="EP545" s="4"/>
      <c r="EQ545" s="4"/>
      <c r="ER545" s="4"/>
      <c r="ES545" s="4"/>
      <c r="ET545" s="4"/>
      <c r="EU545" s="4"/>
      <c r="EV545" s="4"/>
      <c r="EW545" s="4"/>
      <c r="EX545" s="4"/>
      <c r="EY545" s="4"/>
      <c r="EZ545" s="4"/>
      <c r="FA545" s="4"/>
      <c r="FB545" s="4"/>
      <c r="FC545" s="4"/>
      <c r="FD545" s="4"/>
      <c r="FE545" s="4"/>
      <c r="FF545" s="4"/>
      <c r="FG545" s="4"/>
      <c r="FH545" s="4"/>
      <c r="FI545" s="4"/>
      <c r="FJ545" s="4"/>
      <c r="FK545" s="4"/>
      <c r="FL545" s="4"/>
      <c r="FM545" s="4"/>
      <c r="FN545" s="4"/>
      <c r="FO545" s="4"/>
      <c r="FP545" s="4"/>
      <c r="FQ545" s="4"/>
      <c r="FR545" s="4"/>
      <c r="FS545" s="4"/>
      <c r="FT545" s="4"/>
      <c r="FU545" s="4"/>
      <c r="FV545" s="4"/>
      <c r="FW545" s="4"/>
      <c r="FX545" s="4"/>
      <c r="FY545" s="4"/>
      <c r="FZ545" s="4"/>
      <c r="GA545" s="4"/>
      <c r="GB545" s="4"/>
      <c r="GC545" s="4"/>
      <c r="GD545" s="4"/>
      <c r="GE545" s="4"/>
      <c r="GF545" s="4"/>
      <c r="GG545" s="4"/>
      <c r="GH545" s="4"/>
      <c r="GI545" s="4"/>
      <c r="GJ545" s="4"/>
    </row>
    <row r="546" spans="21:192" x14ac:dyDescent="0.3">
      <c r="U546" s="14"/>
      <c r="V546" s="4"/>
      <c r="W546" s="4"/>
      <c r="X546" s="14"/>
      <c r="Y546" s="4"/>
      <c r="Z546" s="4"/>
      <c r="AA546" s="14"/>
      <c r="AB546" s="4"/>
      <c r="AC546" s="4"/>
      <c r="AD546" s="1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c r="CG546" s="4"/>
      <c r="CH546" s="4"/>
      <c r="CI546" s="4"/>
      <c r="CJ546" s="4"/>
      <c r="CK546" s="4"/>
      <c r="CL546" s="4"/>
      <c r="CM546" s="4"/>
      <c r="CN546" s="4"/>
      <c r="CO546" s="4"/>
      <c r="CP546" s="4"/>
      <c r="CQ546" s="4"/>
      <c r="CR546" s="4"/>
      <c r="CS546" s="4"/>
      <c r="CT546" s="4"/>
      <c r="CU546" s="4"/>
      <c r="CV546" s="4"/>
      <c r="CW546" s="4"/>
      <c r="CX546" s="4"/>
      <c r="CY546" s="4"/>
      <c r="CZ546" s="4"/>
      <c r="DA546" s="4"/>
      <c r="DB546" s="4"/>
      <c r="DC546" s="4"/>
      <c r="DD546" s="4"/>
      <c r="DE546" s="4"/>
      <c r="DF546" s="4"/>
      <c r="DG546" s="4"/>
      <c r="DH546" s="4"/>
      <c r="DI546" s="4"/>
      <c r="DJ546" s="4"/>
      <c r="DK546" s="4"/>
      <c r="DL546" s="4"/>
      <c r="DM546" s="4"/>
      <c r="DN546" s="4"/>
      <c r="DO546" s="4"/>
      <c r="DP546" s="4"/>
      <c r="DQ546" s="4"/>
      <c r="DR546" s="4"/>
      <c r="DS546" s="4"/>
      <c r="DT546" s="4"/>
      <c r="DU546" s="4"/>
      <c r="DV546" s="4"/>
      <c r="DW546" s="4"/>
      <c r="DX546" s="4"/>
      <c r="DY546" s="4"/>
      <c r="DZ546" s="4"/>
      <c r="EA546" s="4"/>
      <c r="EB546" s="4"/>
      <c r="EC546" s="4"/>
      <c r="ED546" s="4"/>
      <c r="EE546" s="4"/>
      <c r="EF546" s="4"/>
      <c r="EG546" s="4"/>
      <c r="EH546" s="4"/>
      <c r="EI546" s="4"/>
      <c r="EJ546" s="4"/>
      <c r="EK546" s="4"/>
      <c r="EL546" s="4"/>
      <c r="EM546" s="4"/>
      <c r="EN546" s="4"/>
      <c r="EO546" s="4"/>
      <c r="EP546" s="4"/>
      <c r="EQ546" s="4"/>
      <c r="ER546" s="4"/>
      <c r="ES546" s="4"/>
      <c r="ET546" s="4"/>
      <c r="EU546" s="4"/>
      <c r="EV546" s="4"/>
      <c r="EW546" s="4"/>
      <c r="EX546" s="4"/>
      <c r="EY546" s="4"/>
      <c r="EZ546" s="4"/>
      <c r="FA546" s="4"/>
      <c r="FB546" s="4"/>
      <c r="FC546" s="4"/>
      <c r="FD546" s="4"/>
      <c r="FE546" s="4"/>
      <c r="FF546" s="4"/>
      <c r="FG546" s="4"/>
      <c r="FH546" s="4"/>
      <c r="FI546" s="4"/>
      <c r="FJ546" s="4"/>
      <c r="FK546" s="4"/>
      <c r="FL546" s="4"/>
      <c r="FM546" s="4"/>
      <c r="FN546" s="4"/>
      <c r="FO546" s="4"/>
      <c r="FP546" s="4"/>
      <c r="FQ546" s="4"/>
      <c r="FR546" s="4"/>
      <c r="FS546" s="4"/>
      <c r="FT546" s="4"/>
      <c r="FU546" s="4"/>
      <c r="FV546" s="4"/>
      <c r="FW546" s="4"/>
      <c r="FX546" s="4"/>
      <c r="FY546" s="4"/>
      <c r="FZ546" s="4"/>
      <c r="GA546" s="4"/>
      <c r="GB546" s="4"/>
      <c r="GC546" s="4"/>
      <c r="GD546" s="4"/>
      <c r="GE546" s="4"/>
      <c r="GF546" s="4"/>
      <c r="GG546" s="4"/>
      <c r="GH546" s="4"/>
      <c r="GI546" s="4"/>
      <c r="GJ546" s="4"/>
    </row>
    <row r="547" spans="21:192" x14ac:dyDescent="0.3">
      <c r="U547" s="14"/>
      <c r="V547" s="4"/>
      <c r="W547" s="4"/>
      <c r="X547" s="14"/>
      <c r="Y547" s="4"/>
      <c r="Z547" s="4"/>
      <c r="AA547" s="14"/>
      <c r="AB547" s="4"/>
      <c r="AC547" s="4"/>
      <c r="AD547" s="1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c r="CG547" s="4"/>
      <c r="CH547" s="4"/>
      <c r="CI547" s="4"/>
      <c r="CJ547" s="4"/>
      <c r="CK547" s="4"/>
      <c r="CL547" s="4"/>
      <c r="CM547" s="4"/>
      <c r="CN547" s="4"/>
      <c r="CO547" s="4"/>
      <c r="CP547" s="4"/>
      <c r="CQ547" s="4"/>
      <c r="CR547" s="4"/>
      <c r="CS547" s="4"/>
      <c r="CT547" s="4"/>
      <c r="CU547" s="4"/>
      <c r="CV547" s="4"/>
      <c r="CW547" s="4"/>
      <c r="CX547" s="4"/>
      <c r="CY547" s="4"/>
      <c r="CZ547" s="4"/>
      <c r="DA547" s="4"/>
      <c r="DB547" s="4"/>
      <c r="DC547" s="4"/>
      <c r="DD547" s="4"/>
      <c r="DE547" s="4"/>
      <c r="DF547" s="4"/>
      <c r="DG547" s="4"/>
      <c r="DH547" s="4"/>
      <c r="DI547" s="4"/>
      <c r="DJ547" s="4"/>
      <c r="DK547" s="4"/>
      <c r="DL547" s="4"/>
      <c r="DM547" s="4"/>
      <c r="DN547" s="4"/>
      <c r="DO547" s="4"/>
      <c r="DP547" s="4"/>
      <c r="DQ547" s="4"/>
      <c r="DR547" s="4"/>
      <c r="DS547" s="4"/>
      <c r="DT547" s="4"/>
      <c r="DU547" s="4"/>
      <c r="DV547" s="4"/>
      <c r="DW547" s="4"/>
      <c r="DX547" s="4"/>
      <c r="DY547" s="4"/>
      <c r="DZ547" s="4"/>
      <c r="EA547" s="4"/>
      <c r="EB547" s="4"/>
      <c r="EC547" s="4"/>
      <c r="ED547" s="4"/>
      <c r="EE547" s="4"/>
      <c r="EF547" s="4"/>
      <c r="EG547" s="4"/>
      <c r="EH547" s="4"/>
      <c r="EI547" s="4"/>
      <c r="EJ547" s="4"/>
      <c r="EK547" s="4"/>
      <c r="EL547" s="4"/>
      <c r="EM547" s="4"/>
      <c r="EN547" s="4"/>
      <c r="EO547" s="4"/>
      <c r="EP547" s="4"/>
      <c r="EQ547" s="4"/>
      <c r="ER547" s="4"/>
      <c r="ES547" s="4"/>
      <c r="ET547" s="4"/>
      <c r="EU547" s="4"/>
      <c r="EV547" s="4"/>
      <c r="EW547" s="4"/>
      <c r="EX547" s="4"/>
      <c r="EY547" s="4"/>
      <c r="EZ547" s="4"/>
      <c r="FA547" s="4"/>
      <c r="FB547" s="4"/>
      <c r="FC547" s="4"/>
      <c r="FD547" s="4"/>
      <c r="FE547" s="4"/>
      <c r="FF547" s="4"/>
      <c r="FG547" s="4"/>
      <c r="FH547" s="4"/>
      <c r="FI547" s="4"/>
      <c r="FJ547" s="4"/>
      <c r="FK547" s="4"/>
      <c r="FL547" s="4"/>
      <c r="FM547" s="4"/>
      <c r="FN547" s="4"/>
      <c r="FO547" s="4"/>
      <c r="FP547" s="4"/>
      <c r="FQ547" s="4"/>
      <c r="FR547" s="4"/>
      <c r="FS547" s="4"/>
      <c r="FT547" s="4"/>
      <c r="FU547" s="4"/>
      <c r="FV547" s="4"/>
      <c r="FW547" s="4"/>
      <c r="FX547" s="4"/>
      <c r="FY547" s="4"/>
      <c r="FZ547" s="4"/>
      <c r="GA547" s="4"/>
      <c r="GB547" s="4"/>
      <c r="GC547" s="4"/>
      <c r="GD547" s="4"/>
      <c r="GE547" s="4"/>
      <c r="GF547" s="4"/>
      <c r="GG547" s="4"/>
      <c r="GH547" s="4"/>
      <c r="GI547" s="4"/>
      <c r="GJ547" s="4"/>
    </row>
    <row r="548" spans="21:192" x14ac:dyDescent="0.3">
      <c r="U548" s="14"/>
      <c r="V548" s="4"/>
      <c r="W548" s="4"/>
      <c r="X548" s="14"/>
      <c r="Y548" s="4"/>
      <c r="Z548" s="4"/>
      <c r="AA548" s="14"/>
      <c r="AB548" s="4"/>
      <c r="AC548" s="4"/>
      <c r="AD548" s="1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c r="CG548" s="4"/>
      <c r="CH548" s="4"/>
      <c r="CI548" s="4"/>
      <c r="CJ548" s="4"/>
      <c r="CK548" s="4"/>
      <c r="CL548" s="4"/>
      <c r="CM548" s="4"/>
      <c r="CN548" s="4"/>
      <c r="CO548" s="4"/>
      <c r="CP548" s="4"/>
      <c r="CQ548" s="4"/>
      <c r="CR548" s="4"/>
      <c r="CS548" s="4"/>
      <c r="CT548" s="4"/>
      <c r="CU548" s="4"/>
      <c r="CV548" s="4"/>
      <c r="CW548" s="4"/>
      <c r="CX548" s="4"/>
      <c r="CY548" s="4"/>
      <c r="CZ548" s="4"/>
      <c r="DA548" s="4"/>
      <c r="DB548" s="4"/>
      <c r="DC548" s="4"/>
      <c r="DD548" s="4"/>
      <c r="DE548" s="4"/>
      <c r="DF548" s="4"/>
      <c r="DG548" s="4"/>
      <c r="DH548" s="4"/>
      <c r="DI548" s="4"/>
      <c r="DJ548" s="4"/>
      <c r="DK548" s="4"/>
      <c r="DL548" s="4"/>
      <c r="DM548" s="4"/>
      <c r="DN548" s="4"/>
      <c r="DO548" s="4"/>
      <c r="DP548" s="4"/>
      <c r="DQ548" s="4"/>
      <c r="DR548" s="4"/>
      <c r="DS548" s="4"/>
      <c r="DT548" s="4"/>
      <c r="DU548" s="4"/>
      <c r="DV548" s="4"/>
      <c r="DW548" s="4"/>
      <c r="DX548" s="4"/>
      <c r="DY548" s="4"/>
      <c r="DZ548" s="4"/>
      <c r="EA548" s="4"/>
      <c r="EB548" s="4"/>
      <c r="EC548" s="4"/>
      <c r="ED548" s="4"/>
      <c r="EE548" s="4"/>
      <c r="EF548" s="4"/>
      <c r="EG548" s="4"/>
      <c r="EH548" s="4"/>
      <c r="EI548" s="4"/>
      <c r="EJ548" s="4"/>
      <c r="EK548" s="4"/>
      <c r="EL548" s="4"/>
      <c r="EM548" s="4"/>
      <c r="EN548" s="4"/>
      <c r="EO548" s="4"/>
      <c r="EP548" s="4"/>
      <c r="EQ548" s="4"/>
      <c r="ER548" s="4"/>
      <c r="ES548" s="4"/>
      <c r="ET548" s="4"/>
      <c r="EU548" s="4"/>
      <c r="EV548" s="4"/>
      <c r="EW548" s="4"/>
      <c r="EX548" s="4"/>
      <c r="EY548" s="4"/>
      <c r="EZ548" s="4"/>
      <c r="FA548" s="4"/>
      <c r="FB548" s="4"/>
      <c r="FC548" s="4"/>
      <c r="FD548" s="4"/>
      <c r="FE548" s="4"/>
      <c r="FF548" s="4"/>
      <c r="FG548" s="4"/>
      <c r="FH548" s="4"/>
      <c r="FI548" s="4"/>
      <c r="FJ548" s="4"/>
      <c r="FK548" s="4"/>
      <c r="FL548" s="4"/>
      <c r="FM548" s="4"/>
      <c r="FN548" s="4"/>
      <c r="FO548" s="4"/>
      <c r="FP548" s="4"/>
      <c r="FQ548" s="4"/>
      <c r="FR548" s="4"/>
      <c r="FS548" s="4"/>
      <c r="FT548" s="4"/>
      <c r="FU548" s="4"/>
      <c r="FV548" s="4"/>
      <c r="FW548" s="4"/>
      <c r="FX548" s="4"/>
      <c r="FY548" s="4"/>
      <c r="FZ548" s="4"/>
      <c r="GA548" s="4"/>
      <c r="GB548" s="4"/>
      <c r="GC548" s="4"/>
      <c r="GD548" s="4"/>
      <c r="GE548" s="4"/>
      <c r="GF548" s="4"/>
      <c r="GG548" s="4"/>
      <c r="GH548" s="4"/>
      <c r="GI548" s="4"/>
      <c r="GJ548" s="4"/>
    </row>
    <row r="549" spans="21:192" x14ac:dyDescent="0.3">
      <c r="U549" s="14"/>
      <c r="V549" s="4"/>
      <c r="W549" s="4"/>
      <c r="X549" s="14"/>
      <c r="Y549" s="4"/>
      <c r="Z549" s="4"/>
      <c r="AA549" s="14"/>
      <c r="AB549" s="4"/>
      <c r="AC549" s="4"/>
      <c r="AD549" s="1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4"/>
      <c r="CF549" s="4"/>
      <c r="CG549" s="4"/>
      <c r="CH549" s="4"/>
      <c r="CI549" s="4"/>
      <c r="CJ549" s="4"/>
      <c r="CK549" s="4"/>
      <c r="CL549" s="4"/>
      <c r="CM549" s="4"/>
      <c r="CN549" s="4"/>
      <c r="CO549" s="4"/>
      <c r="CP549" s="4"/>
      <c r="CQ549" s="4"/>
      <c r="CR549" s="4"/>
      <c r="CS549" s="4"/>
      <c r="CT549" s="4"/>
      <c r="CU549" s="4"/>
      <c r="CV549" s="4"/>
      <c r="CW549" s="4"/>
      <c r="CX549" s="4"/>
      <c r="CY549" s="4"/>
      <c r="CZ549" s="4"/>
      <c r="DA549" s="4"/>
      <c r="DB549" s="4"/>
      <c r="DC549" s="4"/>
      <c r="DD549" s="4"/>
      <c r="DE549" s="4"/>
      <c r="DF549" s="4"/>
      <c r="DG549" s="4"/>
      <c r="DH549" s="4"/>
      <c r="DI549" s="4"/>
      <c r="DJ549" s="4"/>
      <c r="DK549" s="4"/>
      <c r="DL549" s="4"/>
      <c r="DM549" s="4"/>
      <c r="DN549" s="4"/>
      <c r="DO549" s="4"/>
      <c r="DP549" s="4"/>
      <c r="DQ549" s="4"/>
      <c r="DR549" s="4"/>
      <c r="DS549" s="4"/>
      <c r="DT549" s="4"/>
      <c r="DU549" s="4"/>
      <c r="DV549" s="4"/>
      <c r="DW549" s="4"/>
      <c r="DX549" s="4"/>
      <c r="DY549" s="4"/>
      <c r="DZ549" s="4"/>
      <c r="EA549" s="4"/>
      <c r="EB549" s="4"/>
      <c r="EC549" s="4"/>
      <c r="ED549" s="4"/>
      <c r="EE549" s="4"/>
      <c r="EF549" s="4"/>
      <c r="EG549" s="4"/>
      <c r="EH549" s="4"/>
      <c r="EI549" s="4"/>
      <c r="EJ549" s="4"/>
      <c r="EK549" s="4"/>
      <c r="EL549" s="4"/>
      <c r="EM549" s="4"/>
      <c r="EN549" s="4"/>
      <c r="EO549" s="4"/>
      <c r="EP549" s="4"/>
      <c r="EQ549" s="4"/>
      <c r="ER549" s="4"/>
      <c r="ES549" s="4"/>
      <c r="ET549" s="4"/>
      <c r="EU549" s="4"/>
      <c r="EV549" s="4"/>
      <c r="EW549" s="4"/>
      <c r="EX549" s="4"/>
      <c r="EY549" s="4"/>
      <c r="EZ549" s="4"/>
      <c r="FA549" s="4"/>
      <c r="FB549" s="4"/>
      <c r="FC549" s="4"/>
      <c r="FD549" s="4"/>
      <c r="FE549" s="4"/>
      <c r="FF549" s="4"/>
      <c r="FG549" s="4"/>
      <c r="FH549" s="4"/>
      <c r="FI549" s="4"/>
      <c r="FJ549" s="4"/>
      <c r="FK549" s="4"/>
      <c r="FL549" s="4"/>
      <c r="FM549" s="4"/>
      <c r="FN549" s="4"/>
      <c r="FO549" s="4"/>
      <c r="FP549" s="4"/>
      <c r="FQ549" s="4"/>
      <c r="FR549" s="4"/>
      <c r="FS549" s="4"/>
      <c r="FT549" s="4"/>
      <c r="FU549" s="4"/>
      <c r="FV549" s="4"/>
      <c r="FW549" s="4"/>
      <c r="FX549" s="4"/>
      <c r="FY549" s="4"/>
      <c r="FZ549" s="4"/>
      <c r="GA549" s="4"/>
      <c r="GB549" s="4"/>
      <c r="GC549" s="4"/>
      <c r="GD549" s="4"/>
      <c r="GE549" s="4"/>
      <c r="GF549" s="4"/>
      <c r="GG549" s="4"/>
      <c r="GH549" s="4"/>
      <c r="GI549" s="4"/>
      <c r="GJ549" s="4"/>
    </row>
    <row r="550" spans="21:192" x14ac:dyDescent="0.3">
      <c r="U550" s="14"/>
      <c r="V550" s="4"/>
      <c r="W550" s="4"/>
      <c r="X550" s="14"/>
      <c r="Y550" s="4"/>
      <c r="Z550" s="4"/>
      <c r="AA550" s="14"/>
      <c r="AB550" s="4"/>
      <c r="AC550" s="4"/>
      <c r="AD550" s="1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4"/>
      <c r="CF550" s="4"/>
      <c r="CG550" s="4"/>
      <c r="CH550" s="4"/>
      <c r="CI550" s="4"/>
      <c r="CJ550" s="4"/>
      <c r="CK550" s="4"/>
      <c r="CL550" s="4"/>
      <c r="CM550" s="4"/>
      <c r="CN550" s="4"/>
      <c r="CO550" s="4"/>
      <c r="CP550" s="4"/>
      <c r="CQ550" s="4"/>
      <c r="CR550" s="4"/>
      <c r="CS550" s="4"/>
      <c r="CT550" s="4"/>
      <c r="CU550" s="4"/>
      <c r="CV550" s="4"/>
      <c r="CW550" s="4"/>
      <c r="CX550" s="4"/>
      <c r="CY550" s="4"/>
      <c r="CZ550" s="4"/>
      <c r="DA550" s="4"/>
      <c r="DB550" s="4"/>
      <c r="DC550" s="4"/>
      <c r="DD550" s="4"/>
      <c r="DE550" s="4"/>
      <c r="DF550" s="4"/>
      <c r="DG550" s="4"/>
      <c r="DH550" s="4"/>
      <c r="DI550" s="4"/>
      <c r="DJ550" s="4"/>
      <c r="DK550" s="4"/>
      <c r="DL550" s="4"/>
      <c r="DM550" s="4"/>
      <c r="DN550" s="4"/>
      <c r="DO550" s="4"/>
      <c r="DP550" s="4"/>
      <c r="DQ550" s="4"/>
      <c r="DR550" s="4"/>
      <c r="DS550" s="4"/>
      <c r="DT550" s="4"/>
      <c r="DU550" s="4"/>
      <c r="DV550" s="4"/>
      <c r="DW550" s="4"/>
      <c r="DX550" s="4"/>
      <c r="DY550" s="4"/>
      <c r="DZ550" s="4"/>
      <c r="EA550" s="4"/>
      <c r="EB550" s="4"/>
      <c r="EC550" s="4"/>
      <c r="ED550" s="4"/>
      <c r="EE550" s="4"/>
      <c r="EF550" s="4"/>
      <c r="EG550" s="4"/>
      <c r="EH550" s="4"/>
      <c r="EI550" s="4"/>
      <c r="EJ550" s="4"/>
      <c r="EK550" s="4"/>
      <c r="EL550" s="4"/>
      <c r="EM550" s="4"/>
      <c r="EN550" s="4"/>
      <c r="EO550" s="4"/>
      <c r="EP550" s="4"/>
      <c r="EQ550" s="4"/>
      <c r="ER550" s="4"/>
      <c r="ES550" s="4"/>
      <c r="ET550" s="4"/>
      <c r="EU550" s="4"/>
      <c r="EV550" s="4"/>
      <c r="EW550" s="4"/>
      <c r="EX550" s="4"/>
      <c r="EY550" s="4"/>
      <c r="EZ550" s="4"/>
      <c r="FA550" s="4"/>
      <c r="FB550" s="4"/>
      <c r="FC550" s="4"/>
      <c r="FD550" s="4"/>
      <c r="FE550" s="4"/>
      <c r="FF550" s="4"/>
      <c r="FG550" s="4"/>
      <c r="FH550" s="4"/>
      <c r="FI550" s="4"/>
      <c r="FJ550" s="4"/>
      <c r="FK550" s="4"/>
      <c r="FL550" s="4"/>
      <c r="FM550" s="4"/>
      <c r="FN550" s="4"/>
      <c r="FO550" s="4"/>
      <c r="FP550" s="4"/>
      <c r="FQ550" s="4"/>
      <c r="FR550" s="4"/>
      <c r="FS550" s="4"/>
      <c r="FT550" s="4"/>
      <c r="FU550" s="4"/>
      <c r="FV550" s="4"/>
      <c r="FW550" s="4"/>
      <c r="FX550" s="4"/>
      <c r="FY550" s="4"/>
      <c r="FZ550" s="4"/>
      <c r="GA550" s="4"/>
      <c r="GB550" s="4"/>
      <c r="GC550" s="4"/>
      <c r="GD550" s="4"/>
      <c r="GE550" s="4"/>
      <c r="GF550" s="4"/>
      <c r="GG550" s="4"/>
      <c r="GH550" s="4"/>
      <c r="GI550" s="4"/>
      <c r="GJ550" s="4"/>
    </row>
    <row r="551" spans="21:192" x14ac:dyDescent="0.3">
      <c r="U551" s="14"/>
      <c r="V551" s="4"/>
      <c r="W551" s="4"/>
      <c r="X551" s="14"/>
      <c r="Y551" s="4"/>
      <c r="Z551" s="4"/>
      <c r="AA551" s="14"/>
      <c r="AB551" s="4"/>
      <c r="AC551" s="4"/>
      <c r="AD551" s="1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4"/>
      <c r="CF551" s="4"/>
      <c r="CG551" s="4"/>
      <c r="CH551" s="4"/>
      <c r="CI551" s="4"/>
      <c r="CJ551" s="4"/>
      <c r="CK551" s="4"/>
      <c r="CL551" s="4"/>
      <c r="CM551" s="4"/>
      <c r="CN551" s="4"/>
      <c r="CO551" s="4"/>
      <c r="CP551" s="4"/>
      <c r="CQ551" s="4"/>
      <c r="CR551" s="4"/>
      <c r="CS551" s="4"/>
      <c r="CT551" s="4"/>
      <c r="CU551" s="4"/>
      <c r="CV551" s="4"/>
      <c r="CW551" s="4"/>
      <c r="CX551" s="4"/>
      <c r="CY551" s="4"/>
      <c r="CZ551" s="4"/>
      <c r="DA551" s="4"/>
      <c r="DB551" s="4"/>
      <c r="DC551" s="4"/>
      <c r="DD551" s="4"/>
      <c r="DE551" s="4"/>
      <c r="DF551" s="4"/>
      <c r="DG551" s="4"/>
      <c r="DH551" s="4"/>
      <c r="DI551" s="4"/>
      <c r="DJ551" s="4"/>
      <c r="DK551" s="4"/>
      <c r="DL551" s="4"/>
      <c r="DM551" s="4"/>
      <c r="DN551" s="4"/>
      <c r="DO551" s="4"/>
      <c r="DP551" s="4"/>
      <c r="DQ551" s="4"/>
      <c r="DR551" s="4"/>
      <c r="DS551" s="4"/>
      <c r="DT551" s="4"/>
      <c r="DU551" s="4"/>
      <c r="DV551" s="4"/>
      <c r="DW551" s="4"/>
      <c r="DX551" s="4"/>
      <c r="DY551" s="4"/>
      <c r="DZ551" s="4"/>
      <c r="EA551" s="4"/>
      <c r="EB551" s="4"/>
      <c r="EC551" s="4"/>
      <c r="ED551" s="4"/>
      <c r="EE551" s="4"/>
      <c r="EF551" s="4"/>
      <c r="EG551" s="4"/>
      <c r="EH551" s="4"/>
      <c r="EI551" s="4"/>
      <c r="EJ551" s="4"/>
      <c r="EK551" s="4"/>
      <c r="EL551" s="4"/>
      <c r="EM551" s="4"/>
      <c r="EN551" s="4"/>
      <c r="EO551" s="4"/>
      <c r="EP551" s="4"/>
      <c r="EQ551" s="4"/>
      <c r="ER551" s="4"/>
      <c r="ES551" s="4"/>
      <c r="ET551" s="4"/>
      <c r="EU551" s="4"/>
      <c r="EV551" s="4"/>
      <c r="EW551" s="4"/>
      <c r="EX551" s="4"/>
      <c r="EY551" s="4"/>
      <c r="EZ551" s="4"/>
      <c r="FA551" s="4"/>
      <c r="FB551" s="4"/>
      <c r="FC551" s="4"/>
      <c r="FD551" s="4"/>
      <c r="FE551" s="4"/>
      <c r="FF551" s="4"/>
      <c r="FG551" s="4"/>
      <c r="FH551" s="4"/>
      <c r="FI551" s="4"/>
      <c r="FJ551" s="4"/>
      <c r="FK551" s="4"/>
      <c r="FL551" s="4"/>
      <c r="FM551" s="4"/>
      <c r="FN551" s="4"/>
      <c r="FO551" s="4"/>
      <c r="FP551" s="4"/>
      <c r="FQ551" s="4"/>
      <c r="FR551" s="4"/>
      <c r="FS551" s="4"/>
      <c r="FT551" s="4"/>
      <c r="FU551" s="4"/>
      <c r="FV551" s="4"/>
      <c r="FW551" s="4"/>
      <c r="FX551" s="4"/>
      <c r="FY551" s="4"/>
      <c r="FZ551" s="4"/>
      <c r="GA551" s="4"/>
      <c r="GB551" s="4"/>
      <c r="GC551" s="4"/>
      <c r="GD551" s="4"/>
      <c r="GE551" s="4"/>
      <c r="GF551" s="4"/>
      <c r="GG551" s="4"/>
      <c r="GH551" s="4"/>
      <c r="GI551" s="4"/>
      <c r="GJ551" s="4"/>
    </row>
    <row r="552" spans="21:192" x14ac:dyDescent="0.3">
      <c r="U552" s="14"/>
      <c r="V552" s="4"/>
      <c r="W552" s="4"/>
      <c r="X552" s="14"/>
      <c r="Y552" s="4"/>
      <c r="Z552" s="4"/>
      <c r="AA552" s="14"/>
      <c r="AB552" s="4"/>
      <c r="AC552" s="4"/>
      <c r="AD552" s="1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4"/>
      <c r="CF552" s="4"/>
      <c r="CG552" s="4"/>
      <c r="CH552" s="4"/>
      <c r="CI552" s="4"/>
      <c r="CJ552" s="4"/>
      <c r="CK552" s="4"/>
      <c r="CL552" s="4"/>
      <c r="CM552" s="4"/>
      <c r="CN552" s="4"/>
      <c r="CO552" s="4"/>
      <c r="CP552" s="4"/>
      <c r="CQ552" s="4"/>
      <c r="CR552" s="4"/>
      <c r="CS552" s="4"/>
      <c r="CT552" s="4"/>
      <c r="CU552" s="4"/>
      <c r="CV552" s="4"/>
      <c r="CW552" s="4"/>
      <c r="CX552" s="4"/>
      <c r="CY552" s="4"/>
      <c r="CZ552" s="4"/>
      <c r="DA552" s="4"/>
      <c r="DB552" s="4"/>
      <c r="DC552" s="4"/>
      <c r="DD552" s="4"/>
      <c r="DE552" s="4"/>
      <c r="DF552" s="4"/>
      <c r="DG552" s="4"/>
      <c r="DH552" s="4"/>
      <c r="DI552" s="4"/>
      <c r="DJ552" s="4"/>
      <c r="DK552" s="4"/>
      <c r="DL552" s="4"/>
      <c r="DM552" s="4"/>
      <c r="DN552" s="4"/>
      <c r="DO552" s="4"/>
      <c r="DP552" s="4"/>
      <c r="DQ552" s="4"/>
      <c r="DR552" s="4"/>
      <c r="DS552" s="4"/>
      <c r="DT552" s="4"/>
      <c r="DU552" s="4"/>
      <c r="DV552" s="4"/>
      <c r="DW552" s="4"/>
      <c r="DX552" s="4"/>
      <c r="DY552" s="4"/>
      <c r="DZ552" s="4"/>
      <c r="EA552" s="4"/>
      <c r="EB552" s="4"/>
      <c r="EC552" s="4"/>
      <c r="ED552" s="4"/>
      <c r="EE552" s="4"/>
      <c r="EF552" s="4"/>
      <c r="EG552" s="4"/>
      <c r="EH552" s="4"/>
      <c r="EI552" s="4"/>
      <c r="EJ552" s="4"/>
      <c r="EK552" s="4"/>
      <c r="EL552" s="4"/>
      <c r="EM552" s="4"/>
      <c r="EN552" s="4"/>
      <c r="EO552" s="4"/>
      <c r="EP552" s="4"/>
      <c r="EQ552" s="4"/>
      <c r="ER552" s="4"/>
      <c r="ES552" s="4"/>
      <c r="ET552" s="4"/>
      <c r="EU552" s="4"/>
      <c r="EV552" s="4"/>
      <c r="EW552" s="4"/>
      <c r="EX552" s="4"/>
      <c r="EY552" s="4"/>
      <c r="EZ552" s="4"/>
      <c r="FA552" s="4"/>
      <c r="FB552" s="4"/>
      <c r="FC552" s="4"/>
      <c r="FD552" s="4"/>
      <c r="FE552" s="4"/>
      <c r="FF552" s="4"/>
      <c r="FG552" s="4"/>
      <c r="FH552" s="4"/>
      <c r="FI552" s="4"/>
      <c r="FJ552" s="4"/>
      <c r="FK552" s="4"/>
      <c r="FL552" s="4"/>
      <c r="FM552" s="4"/>
      <c r="FN552" s="4"/>
      <c r="FO552" s="4"/>
      <c r="FP552" s="4"/>
      <c r="FQ552" s="4"/>
      <c r="FR552" s="4"/>
      <c r="FS552" s="4"/>
      <c r="FT552" s="4"/>
      <c r="FU552" s="4"/>
      <c r="FV552" s="4"/>
      <c r="FW552" s="4"/>
      <c r="FX552" s="4"/>
      <c r="FY552" s="4"/>
      <c r="FZ552" s="4"/>
      <c r="GA552" s="4"/>
      <c r="GB552" s="4"/>
      <c r="GC552" s="4"/>
      <c r="GD552" s="4"/>
      <c r="GE552" s="4"/>
      <c r="GF552" s="4"/>
      <c r="GG552" s="4"/>
      <c r="GH552" s="4"/>
      <c r="GI552" s="4"/>
      <c r="GJ552" s="4"/>
    </row>
    <row r="553" spans="21:192" x14ac:dyDescent="0.3">
      <c r="U553" s="14"/>
      <c r="V553" s="4"/>
      <c r="W553" s="4"/>
      <c r="X553" s="14"/>
      <c r="Y553" s="4"/>
      <c r="Z553" s="4"/>
      <c r="AA553" s="14"/>
      <c r="AB553" s="4"/>
      <c r="AC553" s="4"/>
      <c r="AD553" s="1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c r="CG553" s="4"/>
      <c r="CH553" s="4"/>
      <c r="CI553" s="4"/>
      <c r="CJ553" s="4"/>
      <c r="CK553" s="4"/>
      <c r="CL553" s="4"/>
      <c r="CM553" s="4"/>
      <c r="CN553" s="4"/>
      <c r="CO553" s="4"/>
      <c r="CP553" s="4"/>
      <c r="CQ553" s="4"/>
      <c r="CR553" s="4"/>
      <c r="CS553" s="4"/>
      <c r="CT553" s="4"/>
      <c r="CU553" s="4"/>
      <c r="CV553" s="4"/>
      <c r="CW553" s="4"/>
      <c r="CX553" s="4"/>
      <c r="CY553" s="4"/>
      <c r="CZ553" s="4"/>
      <c r="DA553" s="4"/>
      <c r="DB553" s="4"/>
      <c r="DC553" s="4"/>
      <c r="DD553" s="4"/>
      <c r="DE553" s="4"/>
      <c r="DF553" s="4"/>
      <c r="DG553" s="4"/>
      <c r="DH553" s="4"/>
      <c r="DI553" s="4"/>
      <c r="DJ553" s="4"/>
      <c r="DK553" s="4"/>
      <c r="DL553" s="4"/>
      <c r="DM553" s="4"/>
      <c r="DN553" s="4"/>
      <c r="DO553" s="4"/>
      <c r="DP553" s="4"/>
      <c r="DQ553" s="4"/>
      <c r="DR553" s="4"/>
      <c r="DS553" s="4"/>
      <c r="DT553" s="4"/>
      <c r="DU553" s="4"/>
      <c r="DV553" s="4"/>
      <c r="DW553" s="4"/>
      <c r="DX553" s="4"/>
      <c r="DY553" s="4"/>
      <c r="DZ553" s="4"/>
      <c r="EA553" s="4"/>
      <c r="EB553" s="4"/>
      <c r="EC553" s="4"/>
      <c r="ED553" s="4"/>
      <c r="EE553" s="4"/>
      <c r="EF553" s="4"/>
      <c r="EG553" s="4"/>
      <c r="EH553" s="4"/>
      <c r="EI553" s="4"/>
      <c r="EJ553" s="4"/>
      <c r="EK553" s="4"/>
      <c r="EL553" s="4"/>
      <c r="EM553" s="4"/>
      <c r="EN553" s="4"/>
      <c r="EO553" s="4"/>
      <c r="EP553" s="4"/>
      <c r="EQ553" s="4"/>
      <c r="ER553" s="4"/>
      <c r="ES553" s="4"/>
      <c r="ET553" s="4"/>
      <c r="EU553" s="4"/>
      <c r="EV553" s="4"/>
      <c r="EW553" s="4"/>
      <c r="EX553" s="4"/>
      <c r="EY553" s="4"/>
      <c r="EZ553" s="4"/>
      <c r="FA553" s="4"/>
      <c r="FB553" s="4"/>
      <c r="FC553" s="4"/>
      <c r="FD553" s="4"/>
      <c r="FE553" s="4"/>
      <c r="FF553" s="4"/>
      <c r="FG553" s="4"/>
      <c r="FH553" s="4"/>
      <c r="FI553" s="4"/>
      <c r="FJ553" s="4"/>
      <c r="FK553" s="4"/>
      <c r="FL553" s="4"/>
      <c r="FM553" s="4"/>
      <c r="FN553" s="4"/>
      <c r="FO553" s="4"/>
      <c r="FP553" s="4"/>
      <c r="FQ553" s="4"/>
      <c r="FR553" s="4"/>
      <c r="FS553" s="4"/>
      <c r="FT553" s="4"/>
      <c r="FU553" s="4"/>
      <c r="FV553" s="4"/>
      <c r="FW553" s="4"/>
      <c r="FX553" s="4"/>
      <c r="FY553" s="4"/>
      <c r="FZ553" s="4"/>
      <c r="GA553" s="4"/>
      <c r="GB553" s="4"/>
      <c r="GC553" s="4"/>
      <c r="GD553" s="4"/>
      <c r="GE553" s="4"/>
      <c r="GF553" s="4"/>
      <c r="GG553" s="4"/>
      <c r="GH553" s="4"/>
      <c r="GI553" s="4"/>
      <c r="GJ553" s="4"/>
    </row>
    <row r="554" spans="21:192" x14ac:dyDescent="0.3">
      <c r="U554" s="14"/>
      <c r="V554" s="4"/>
      <c r="W554" s="4"/>
      <c r="X554" s="14"/>
      <c r="Y554" s="4"/>
      <c r="Z554" s="4"/>
      <c r="AA554" s="14"/>
      <c r="AB554" s="4"/>
      <c r="AC554" s="4"/>
      <c r="AD554" s="1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4"/>
      <c r="CF554" s="4"/>
      <c r="CG554" s="4"/>
      <c r="CH554" s="4"/>
      <c r="CI554" s="4"/>
      <c r="CJ554" s="4"/>
      <c r="CK554" s="4"/>
      <c r="CL554" s="4"/>
      <c r="CM554" s="4"/>
      <c r="CN554" s="4"/>
      <c r="CO554" s="4"/>
      <c r="CP554" s="4"/>
      <c r="CQ554" s="4"/>
      <c r="CR554" s="4"/>
      <c r="CS554" s="4"/>
      <c r="CT554" s="4"/>
      <c r="CU554" s="4"/>
      <c r="CV554" s="4"/>
      <c r="CW554" s="4"/>
      <c r="CX554" s="4"/>
      <c r="CY554" s="4"/>
      <c r="CZ554" s="4"/>
      <c r="DA554" s="4"/>
      <c r="DB554" s="4"/>
      <c r="DC554" s="4"/>
      <c r="DD554" s="4"/>
      <c r="DE554" s="4"/>
      <c r="DF554" s="4"/>
      <c r="DG554" s="4"/>
      <c r="DH554" s="4"/>
      <c r="DI554" s="4"/>
      <c r="DJ554" s="4"/>
      <c r="DK554" s="4"/>
      <c r="DL554" s="4"/>
      <c r="DM554" s="4"/>
      <c r="DN554" s="4"/>
      <c r="DO554" s="4"/>
      <c r="DP554" s="4"/>
      <c r="DQ554" s="4"/>
      <c r="DR554" s="4"/>
      <c r="DS554" s="4"/>
      <c r="DT554" s="4"/>
      <c r="DU554" s="4"/>
      <c r="DV554" s="4"/>
      <c r="DW554" s="4"/>
      <c r="DX554" s="4"/>
      <c r="DY554" s="4"/>
      <c r="DZ554" s="4"/>
      <c r="EA554" s="4"/>
      <c r="EB554" s="4"/>
      <c r="EC554" s="4"/>
      <c r="ED554" s="4"/>
      <c r="EE554" s="4"/>
      <c r="EF554" s="4"/>
      <c r="EG554" s="4"/>
      <c r="EH554" s="4"/>
      <c r="EI554" s="4"/>
      <c r="EJ554" s="4"/>
      <c r="EK554" s="4"/>
      <c r="EL554" s="4"/>
      <c r="EM554" s="4"/>
      <c r="EN554" s="4"/>
      <c r="EO554" s="4"/>
      <c r="EP554" s="4"/>
      <c r="EQ554" s="4"/>
      <c r="ER554" s="4"/>
      <c r="ES554" s="4"/>
      <c r="ET554" s="4"/>
      <c r="EU554" s="4"/>
      <c r="EV554" s="4"/>
      <c r="EW554" s="4"/>
      <c r="EX554" s="4"/>
      <c r="EY554" s="4"/>
      <c r="EZ554" s="4"/>
      <c r="FA554" s="4"/>
      <c r="FB554" s="4"/>
      <c r="FC554" s="4"/>
      <c r="FD554" s="4"/>
      <c r="FE554" s="4"/>
      <c r="FF554" s="4"/>
      <c r="FG554" s="4"/>
      <c r="FH554" s="4"/>
      <c r="FI554" s="4"/>
      <c r="FJ554" s="4"/>
      <c r="FK554" s="4"/>
      <c r="FL554" s="4"/>
      <c r="FM554" s="4"/>
      <c r="FN554" s="4"/>
      <c r="FO554" s="4"/>
      <c r="FP554" s="4"/>
      <c r="FQ554" s="4"/>
      <c r="FR554" s="4"/>
      <c r="FS554" s="4"/>
      <c r="FT554" s="4"/>
      <c r="FU554" s="4"/>
      <c r="FV554" s="4"/>
      <c r="FW554" s="4"/>
      <c r="FX554" s="4"/>
      <c r="FY554" s="4"/>
      <c r="FZ554" s="4"/>
      <c r="GA554" s="4"/>
      <c r="GB554" s="4"/>
      <c r="GC554" s="4"/>
      <c r="GD554" s="4"/>
      <c r="GE554" s="4"/>
      <c r="GF554" s="4"/>
      <c r="GG554" s="4"/>
      <c r="GH554" s="4"/>
      <c r="GI554" s="4"/>
      <c r="GJ554" s="4"/>
    </row>
    <row r="555" spans="21:192" x14ac:dyDescent="0.3">
      <c r="U555" s="14"/>
      <c r="V555" s="4"/>
      <c r="W555" s="4"/>
      <c r="X555" s="14"/>
      <c r="Y555" s="4"/>
      <c r="Z555" s="4"/>
      <c r="AA555" s="14"/>
      <c r="AB555" s="4"/>
      <c r="AC555" s="4"/>
      <c r="AD555" s="1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c r="CG555" s="4"/>
      <c r="CH555" s="4"/>
      <c r="CI555" s="4"/>
      <c r="CJ555" s="4"/>
      <c r="CK555" s="4"/>
      <c r="CL555" s="4"/>
      <c r="CM555" s="4"/>
      <c r="CN555" s="4"/>
      <c r="CO555" s="4"/>
      <c r="CP555" s="4"/>
      <c r="CQ555" s="4"/>
      <c r="CR555" s="4"/>
      <c r="CS555" s="4"/>
      <c r="CT555" s="4"/>
      <c r="CU555" s="4"/>
      <c r="CV555" s="4"/>
      <c r="CW555" s="4"/>
      <c r="CX555" s="4"/>
      <c r="CY555" s="4"/>
      <c r="CZ555" s="4"/>
      <c r="DA555" s="4"/>
      <c r="DB555" s="4"/>
      <c r="DC555" s="4"/>
      <c r="DD555" s="4"/>
      <c r="DE555" s="4"/>
      <c r="DF555" s="4"/>
      <c r="DG555" s="4"/>
      <c r="DH555" s="4"/>
      <c r="DI555" s="4"/>
      <c r="DJ555" s="4"/>
      <c r="DK555" s="4"/>
      <c r="DL555" s="4"/>
      <c r="DM555" s="4"/>
      <c r="DN555" s="4"/>
      <c r="DO555" s="4"/>
      <c r="DP555" s="4"/>
      <c r="DQ555" s="4"/>
      <c r="DR555" s="4"/>
      <c r="DS555" s="4"/>
      <c r="DT555" s="4"/>
      <c r="DU555" s="4"/>
      <c r="DV555" s="4"/>
      <c r="DW555" s="4"/>
      <c r="DX555" s="4"/>
      <c r="DY555" s="4"/>
      <c r="DZ555" s="4"/>
      <c r="EA555" s="4"/>
      <c r="EB555" s="4"/>
      <c r="EC555" s="4"/>
      <c r="ED555" s="4"/>
      <c r="EE555" s="4"/>
      <c r="EF555" s="4"/>
      <c r="EG555" s="4"/>
      <c r="EH555" s="4"/>
      <c r="EI555" s="4"/>
      <c r="EJ555" s="4"/>
      <c r="EK555" s="4"/>
      <c r="EL555" s="4"/>
      <c r="EM555" s="4"/>
      <c r="EN555" s="4"/>
      <c r="EO555" s="4"/>
      <c r="EP555" s="4"/>
      <c r="EQ555" s="4"/>
      <c r="ER555" s="4"/>
      <c r="ES555" s="4"/>
      <c r="ET555" s="4"/>
      <c r="EU555" s="4"/>
      <c r="EV555" s="4"/>
      <c r="EW555" s="4"/>
      <c r="EX555" s="4"/>
      <c r="EY555" s="4"/>
      <c r="EZ555" s="4"/>
      <c r="FA555" s="4"/>
      <c r="FB555" s="4"/>
      <c r="FC555" s="4"/>
      <c r="FD555" s="4"/>
      <c r="FE555" s="4"/>
      <c r="FF555" s="4"/>
      <c r="FG555" s="4"/>
      <c r="FH555" s="4"/>
      <c r="FI555" s="4"/>
      <c r="FJ555" s="4"/>
      <c r="FK555" s="4"/>
      <c r="FL555" s="4"/>
      <c r="FM555" s="4"/>
      <c r="FN555" s="4"/>
      <c r="FO555" s="4"/>
      <c r="FP555" s="4"/>
      <c r="FQ555" s="4"/>
      <c r="FR555" s="4"/>
      <c r="FS555" s="4"/>
      <c r="FT555" s="4"/>
      <c r="FU555" s="4"/>
      <c r="FV555" s="4"/>
      <c r="FW555" s="4"/>
      <c r="FX555" s="4"/>
      <c r="FY555" s="4"/>
      <c r="FZ555" s="4"/>
      <c r="GA555" s="4"/>
      <c r="GB555" s="4"/>
      <c r="GC555" s="4"/>
      <c r="GD555" s="4"/>
      <c r="GE555" s="4"/>
      <c r="GF555" s="4"/>
      <c r="GG555" s="4"/>
      <c r="GH555" s="4"/>
      <c r="GI555" s="4"/>
      <c r="GJ555" s="4"/>
    </row>
    <row r="556" spans="21:192" x14ac:dyDescent="0.3">
      <c r="U556" s="14"/>
      <c r="V556" s="4"/>
      <c r="W556" s="4"/>
      <c r="X556" s="14"/>
      <c r="Y556" s="4"/>
      <c r="Z556" s="4"/>
      <c r="AA556" s="14"/>
      <c r="AB556" s="4"/>
      <c r="AC556" s="4"/>
      <c r="AD556" s="1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c r="CG556" s="4"/>
      <c r="CH556" s="4"/>
      <c r="CI556" s="4"/>
      <c r="CJ556" s="4"/>
      <c r="CK556" s="4"/>
      <c r="CL556" s="4"/>
      <c r="CM556" s="4"/>
      <c r="CN556" s="4"/>
      <c r="CO556" s="4"/>
      <c r="CP556" s="4"/>
      <c r="CQ556" s="4"/>
      <c r="CR556" s="4"/>
      <c r="CS556" s="4"/>
      <c r="CT556" s="4"/>
      <c r="CU556" s="4"/>
      <c r="CV556" s="4"/>
      <c r="CW556" s="4"/>
      <c r="CX556" s="4"/>
      <c r="CY556" s="4"/>
      <c r="CZ556" s="4"/>
      <c r="DA556" s="4"/>
      <c r="DB556" s="4"/>
      <c r="DC556" s="4"/>
      <c r="DD556" s="4"/>
      <c r="DE556" s="4"/>
      <c r="DF556" s="4"/>
      <c r="DG556" s="4"/>
      <c r="DH556" s="4"/>
      <c r="DI556" s="4"/>
      <c r="DJ556" s="4"/>
      <c r="DK556" s="4"/>
      <c r="DL556" s="4"/>
      <c r="DM556" s="4"/>
      <c r="DN556" s="4"/>
      <c r="DO556" s="4"/>
      <c r="DP556" s="4"/>
      <c r="DQ556" s="4"/>
      <c r="DR556" s="4"/>
      <c r="DS556" s="4"/>
      <c r="DT556" s="4"/>
      <c r="DU556" s="4"/>
      <c r="DV556" s="4"/>
      <c r="DW556" s="4"/>
      <c r="DX556" s="4"/>
      <c r="DY556" s="4"/>
      <c r="DZ556" s="4"/>
      <c r="EA556" s="4"/>
      <c r="EB556" s="4"/>
      <c r="EC556" s="4"/>
      <c r="ED556" s="4"/>
      <c r="EE556" s="4"/>
      <c r="EF556" s="4"/>
      <c r="EG556" s="4"/>
      <c r="EH556" s="4"/>
      <c r="EI556" s="4"/>
      <c r="EJ556" s="4"/>
      <c r="EK556" s="4"/>
      <c r="EL556" s="4"/>
      <c r="EM556" s="4"/>
      <c r="EN556" s="4"/>
      <c r="EO556" s="4"/>
      <c r="EP556" s="4"/>
      <c r="EQ556" s="4"/>
      <c r="ER556" s="4"/>
      <c r="ES556" s="4"/>
      <c r="ET556" s="4"/>
      <c r="EU556" s="4"/>
      <c r="EV556" s="4"/>
      <c r="EW556" s="4"/>
      <c r="EX556" s="4"/>
      <c r="EY556" s="4"/>
      <c r="EZ556" s="4"/>
      <c r="FA556" s="4"/>
      <c r="FB556" s="4"/>
      <c r="FC556" s="4"/>
      <c r="FD556" s="4"/>
      <c r="FE556" s="4"/>
      <c r="FF556" s="4"/>
      <c r="FG556" s="4"/>
      <c r="FH556" s="4"/>
      <c r="FI556" s="4"/>
      <c r="FJ556" s="4"/>
      <c r="FK556" s="4"/>
      <c r="FL556" s="4"/>
      <c r="FM556" s="4"/>
      <c r="FN556" s="4"/>
      <c r="FO556" s="4"/>
      <c r="FP556" s="4"/>
      <c r="FQ556" s="4"/>
      <c r="FR556" s="4"/>
      <c r="FS556" s="4"/>
      <c r="FT556" s="4"/>
      <c r="FU556" s="4"/>
      <c r="FV556" s="4"/>
      <c r="FW556" s="4"/>
      <c r="FX556" s="4"/>
      <c r="FY556" s="4"/>
      <c r="FZ556" s="4"/>
      <c r="GA556" s="4"/>
      <c r="GB556" s="4"/>
      <c r="GC556" s="4"/>
      <c r="GD556" s="4"/>
      <c r="GE556" s="4"/>
      <c r="GF556" s="4"/>
      <c r="GG556" s="4"/>
      <c r="GH556" s="4"/>
      <c r="GI556" s="4"/>
      <c r="GJ556" s="4"/>
    </row>
    <row r="557" spans="21:192" x14ac:dyDescent="0.3">
      <c r="U557" s="14"/>
      <c r="V557" s="4"/>
      <c r="W557" s="4"/>
      <c r="X557" s="14"/>
      <c r="Y557" s="4"/>
      <c r="Z557" s="4"/>
      <c r="AA557" s="14"/>
      <c r="AB557" s="4"/>
      <c r="AC557" s="4"/>
      <c r="AD557" s="1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c r="CG557" s="4"/>
      <c r="CH557" s="4"/>
      <c r="CI557" s="4"/>
      <c r="CJ557" s="4"/>
      <c r="CK557" s="4"/>
      <c r="CL557" s="4"/>
      <c r="CM557" s="4"/>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4"/>
      <c r="DL557" s="4"/>
      <c r="DM557" s="4"/>
      <c r="DN557" s="4"/>
      <c r="DO557" s="4"/>
      <c r="DP557" s="4"/>
      <c r="DQ557" s="4"/>
      <c r="DR557" s="4"/>
      <c r="DS557" s="4"/>
      <c r="DT557" s="4"/>
      <c r="DU557" s="4"/>
      <c r="DV557" s="4"/>
      <c r="DW557" s="4"/>
      <c r="DX557" s="4"/>
      <c r="DY557" s="4"/>
      <c r="DZ557" s="4"/>
      <c r="EA557" s="4"/>
      <c r="EB557" s="4"/>
      <c r="EC557" s="4"/>
      <c r="ED557" s="4"/>
      <c r="EE557" s="4"/>
      <c r="EF557" s="4"/>
      <c r="EG557" s="4"/>
      <c r="EH557" s="4"/>
      <c r="EI557" s="4"/>
      <c r="EJ557" s="4"/>
      <c r="EK557" s="4"/>
      <c r="EL557" s="4"/>
      <c r="EM557" s="4"/>
      <c r="EN557" s="4"/>
      <c r="EO557" s="4"/>
      <c r="EP557" s="4"/>
      <c r="EQ557" s="4"/>
      <c r="ER557" s="4"/>
      <c r="ES557" s="4"/>
      <c r="ET557" s="4"/>
      <c r="EU557" s="4"/>
      <c r="EV557" s="4"/>
      <c r="EW557" s="4"/>
      <c r="EX557" s="4"/>
      <c r="EY557" s="4"/>
      <c r="EZ557" s="4"/>
      <c r="FA557" s="4"/>
      <c r="FB557" s="4"/>
      <c r="FC557" s="4"/>
      <c r="FD557" s="4"/>
      <c r="FE557" s="4"/>
      <c r="FF557" s="4"/>
      <c r="FG557" s="4"/>
      <c r="FH557" s="4"/>
      <c r="FI557" s="4"/>
      <c r="FJ557" s="4"/>
      <c r="FK557" s="4"/>
      <c r="FL557" s="4"/>
      <c r="FM557" s="4"/>
      <c r="FN557" s="4"/>
      <c r="FO557" s="4"/>
      <c r="FP557" s="4"/>
      <c r="FQ557" s="4"/>
      <c r="FR557" s="4"/>
      <c r="FS557" s="4"/>
      <c r="FT557" s="4"/>
      <c r="FU557" s="4"/>
      <c r="FV557" s="4"/>
      <c r="FW557" s="4"/>
      <c r="FX557" s="4"/>
      <c r="FY557" s="4"/>
      <c r="FZ557" s="4"/>
      <c r="GA557" s="4"/>
      <c r="GB557" s="4"/>
      <c r="GC557" s="4"/>
      <c r="GD557" s="4"/>
      <c r="GE557" s="4"/>
      <c r="GF557" s="4"/>
      <c r="GG557" s="4"/>
      <c r="GH557" s="4"/>
      <c r="GI557" s="4"/>
      <c r="GJ557" s="4"/>
    </row>
    <row r="558" spans="21:192" x14ac:dyDescent="0.3">
      <c r="U558" s="14"/>
      <c r="V558" s="4"/>
      <c r="W558" s="4"/>
      <c r="X558" s="14"/>
      <c r="Y558" s="4"/>
      <c r="Z558" s="4"/>
      <c r="AA558" s="14"/>
      <c r="AB558" s="4"/>
      <c r="AC558" s="4"/>
      <c r="AD558" s="1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c r="CG558" s="4"/>
      <c r="CH558" s="4"/>
      <c r="CI558" s="4"/>
      <c r="CJ558" s="4"/>
      <c r="CK558" s="4"/>
      <c r="CL558" s="4"/>
      <c r="CM558" s="4"/>
      <c r="CN558" s="4"/>
      <c r="CO558" s="4"/>
      <c r="CP558" s="4"/>
      <c r="CQ558" s="4"/>
      <c r="CR558" s="4"/>
      <c r="CS558" s="4"/>
      <c r="CT558" s="4"/>
      <c r="CU558" s="4"/>
      <c r="CV558" s="4"/>
      <c r="CW558" s="4"/>
      <c r="CX558" s="4"/>
      <c r="CY558" s="4"/>
      <c r="CZ558" s="4"/>
      <c r="DA558" s="4"/>
      <c r="DB558" s="4"/>
      <c r="DC558" s="4"/>
      <c r="DD558" s="4"/>
      <c r="DE558" s="4"/>
      <c r="DF558" s="4"/>
      <c r="DG558" s="4"/>
      <c r="DH558" s="4"/>
      <c r="DI558" s="4"/>
      <c r="DJ558" s="4"/>
      <c r="DK558" s="4"/>
      <c r="DL558" s="4"/>
      <c r="DM558" s="4"/>
      <c r="DN558" s="4"/>
      <c r="DO558" s="4"/>
      <c r="DP558" s="4"/>
      <c r="DQ558" s="4"/>
      <c r="DR558" s="4"/>
      <c r="DS558" s="4"/>
      <c r="DT558" s="4"/>
      <c r="DU558" s="4"/>
      <c r="DV558" s="4"/>
      <c r="DW558" s="4"/>
      <c r="DX558" s="4"/>
      <c r="DY558" s="4"/>
      <c r="DZ558" s="4"/>
      <c r="EA558" s="4"/>
      <c r="EB558" s="4"/>
      <c r="EC558" s="4"/>
      <c r="ED558" s="4"/>
      <c r="EE558" s="4"/>
      <c r="EF558" s="4"/>
      <c r="EG558" s="4"/>
      <c r="EH558" s="4"/>
      <c r="EI558" s="4"/>
      <c r="EJ558" s="4"/>
      <c r="EK558" s="4"/>
      <c r="EL558" s="4"/>
      <c r="EM558" s="4"/>
      <c r="EN558" s="4"/>
      <c r="EO558" s="4"/>
      <c r="EP558" s="4"/>
      <c r="EQ558" s="4"/>
      <c r="ER558" s="4"/>
      <c r="ES558" s="4"/>
      <c r="ET558" s="4"/>
      <c r="EU558" s="4"/>
      <c r="EV558" s="4"/>
      <c r="EW558" s="4"/>
      <c r="EX558" s="4"/>
      <c r="EY558" s="4"/>
      <c r="EZ558" s="4"/>
      <c r="FA558" s="4"/>
      <c r="FB558" s="4"/>
      <c r="FC558" s="4"/>
      <c r="FD558" s="4"/>
      <c r="FE558" s="4"/>
      <c r="FF558" s="4"/>
      <c r="FG558" s="4"/>
      <c r="FH558" s="4"/>
      <c r="FI558" s="4"/>
      <c r="FJ558" s="4"/>
      <c r="FK558" s="4"/>
      <c r="FL558" s="4"/>
      <c r="FM558" s="4"/>
      <c r="FN558" s="4"/>
      <c r="FO558" s="4"/>
      <c r="FP558" s="4"/>
      <c r="FQ558" s="4"/>
      <c r="FR558" s="4"/>
      <c r="FS558" s="4"/>
      <c r="FT558" s="4"/>
      <c r="FU558" s="4"/>
      <c r="FV558" s="4"/>
      <c r="FW558" s="4"/>
      <c r="FX558" s="4"/>
      <c r="FY558" s="4"/>
      <c r="FZ558" s="4"/>
      <c r="GA558" s="4"/>
      <c r="GB558" s="4"/>
      <c r="GC558" s="4"/>
      <c r="GD558" s="4"/>
      <c r="GE558" s="4"/>
      <c r="GF558" s="4"/>
      <c r="GG558" s="4"/>
      <c r="GH558" s="4"/>
      <c r="GI558" s="4"/>
      <c r="GJ558" s="4"/>
    </row>
    <row r="559" spans="21:192" x14ac:dyDescent="0.3">
      <c r="U559" s="14"/>
      <c r="V559" s="4"/>
      <c r="W559" s="4"/>
      <c r="X559" s="14"/>
      <c r="Y559" s="4"/>
      <c r="Z559" s="4"/>
      <c r="AA559" s="14"/>
      <c r="AB559" s="4"/>
      <c r="AC559" s="4"/>
      <c r="AD559" s="1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c r="CG559" s="4"/>
      <c r="CH559" s="4"/>
      <c r="CI559" s="4"/>
      <c r="CJ559" s="4"/>
      <c r="CK559" s="4"/>
      <c r="CL559" s="4"/>
      <c r="CM559" s="4"/>
      <c r="CN559" s="4"/>
      <c r="CO559" s="4"/>
      <c r="CP559" s="4"/>
      <c r="CQ559" s="4"/>
      <c r="CR559" s="4"/>
      <c r="CS559" s="4"/>
      <c r="CT559" s="4"/>
      <c r="CU559" s="4"/>
      <c r="CV559" s="4"/>
      <c r="CW559" s="4"/>
      <c r="CX559" s="4"/>
      <c r="CY559" s="4"/>
      <c r="CZ559" s="4"/>
      <c r="DA559" s="4"/>
      <c r="DB559" s="4"/>
      <c r="DC559" s="4"/>
      <c r="DD559" s="4"/>
      <c r="DE559" s="4"/>
      <c r="DF559" s="4"/>
      <c r="DG559" s="4"/>
      <c r="DH559" s="4"/>
      <c r="DI559" s="4"/>
      <c r="DJ559" s="4"/>
      <c r="DK559" s="4"/>
      <c r="DL559" s="4"/>
      <c r="DM559" s="4"/>
      <c r="DN559" s="4"/>
      <c r="DO559" s="4"/>
      <c r="DP559" s="4"/>
      <c r="DQ559" s="4"/>
      <c r="DR559" s="4"/>
      <c r="DS559" s="4"/>
      <c r="DT559" s="4"/>
      <c r="DU559" s="4"/>
      <c r="DV559" s="4"/>
      <c r="DW559" s="4"/>
      <c r="DX559" s="4"/>
      <c r="DY559" s="4"/>
      <c r="DZ559" s="4"/>
      <c r="EA559" s="4"/>
      <c r="EB559" s="4"/>
      <c r="EC559" s="4"/>
      <c r="ED559" s="4"/>
      <c r="EE559" s="4"/>
      <c r="EF559" s="4"/>
      <c r="EG559" s="4"/>
      <c r="EH559" s="4"/>
      <c r="EI559" s="4"/>
      <c r="EJ559" s="4"/>
      <c r="EK559" s="4"/>
      <c r="EL559" s="4"/>
      <c r="EM559" s="4"/>
      <c r="EN559" s="4"/>
      <c r="EO559" s="4"/>
      <c r="EP559" s="4"/>
      <c r="EQ559" s="4"/>
      <c r="ER559" s="4"/>
      <c r="ES559" s="4"/>
      <c r="ET559" s="4"/>
      <c r="EU559" s="4"/>
      <c r="EV559" s="4"/>
      <c r="EW559" s="4"/>
      <c r="EX559" s="4"/>
      <c r="EY559" s="4"/>
      <c r="EZ559" s="4"/>
      <c r="FA559" s="4"/>
      <c r="FB559" s="4"/>
      <c r="FC559" s="4"/>
      <c r="FD559" s="4"/>
      <c r="FE559" s="4"/>
      <c r="FF559" s="4"/>
      <c r="FG559" s="4"/>
      <c r="FH559" s="4"/>
      <c r="FI559" s="4"/>
      <c r="FJ559" s="4"/>
      <c r="FK559" s="4"/>
      <c r="FL559" s="4"/>
      <c r="FM559" s="4"/>
      <c r="FN559" s="4"/>
      <c r="FO559" s="4"/>
      <c r="FP559" s="4"/>
      <c r="FQ559" s="4"/>
      <c r="FR559" s="4"/>
      <c r="FS559" s="4"/>
      <c r="FT559" s="4"/>
      <c r="FU559" s="4"/>
      <c r="FV559" s="4"/>
      <c r="FW559" s="4"/>
      <c r="FX559" s="4"/>
      <c r="FY559" s="4"/>
      <c r="FZ559" s="4"/>
      <c r="GA559" s="4"/>
      <c r="GB559" s="4"/>
      <c r="GC559" s="4"/>
      <c r="GD559" s="4"/>
      <c r="GE559" s="4"/>
      <c r="GF559" s="4"/>
      <c r="GG559" s="4"/>
      <c r="GH559" s="4"/>
      <c r="GI559" s="4"/>
      <c r="GJ559" s="4"/>
    </row>
    <row r="560" spans="21:192" x14ac:dyDescent="0.3">
      <c r="U560" s="14"/>
      <c r="V560" s="4"/>
      <c r="W560" s="4"/>
      <c r="X560" s="14"/>
      <c r="Y560" s="4"/>
      <c r="Z560" s="4"/>
      <c r="AA560" s="14"/>
      <c r="AB560" s="4"/>
      <c r="AC560" s="4"/>
      <c r="AD560" s="1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c r="CG560" s="4"/>
      <c r="CH560" s="4"/>
      <c r="CI560" s="4"/>
      <c r="CJ560" s="4"/>
      <c r="CK560" s="4"/>
      <c r="CL560" s="4"/>
      <c r="CM560" s="4"/>
      <c r="CN560" s="4"/>
      <c r="CO560" s="4"/>
      <c r="CP560" s="4"/>
      <c r="CQ560" s="4"/>
      <c r="CR560" s="4"/>
      <c r="CS560" s="4"/>
      <c r="CT560" s="4"/>
      <c r="CU560" s="4"/>
      <c r="CV560" s="4"/>
      <c r="CW560" s="4"/>
      <c r="CX560" s="4"/>
      <c r="CY560" s="4"/>
      <c r="CZ560" s="4"/>
      <c r="DA560" s="4"/>
      <c r="DB560" s="4"/>
      <c r="DC560" s="4"/>
      <c r="DD560" s="4"/>
      <c r="DE560" s="4"/>
      <c r="DF560" s="4"/>
      <c r="DG560" s="4"/>
      <c r="DH560" s="4"/>
      <c r="DI560" s="4"/>
      <c r="DJ560" s="4"/>
      <c r="DK560" s="4"/>
      <c r="DL560" s="4"/>
      <c r="DM560" s="4"/>
      <c r="DN560" s="4"/>
      <c r="DO560" s="4"/>
      <c r="DP560" s="4"/>
      <c r="DQ560" s="4"/>
      <c r="DR560" s="4"/>
      <c r="DS560" s="4"/>
      <c r="DT560" s="4"/>
      <c r="DU560" s="4"/>
      <c r="DV560" s="4"/>
      <c r="DW560" s="4"/>
      <c r="DX560" s="4"/>
      <c r="DY560" s="4"/>
      <c r="DZ560" s="4"/>
      <c r="EA560" s="4"/>
      <c r="EB560" s="4"/>
      <c r="EC560" s="4"/>
      <c r="ED560" s="4"/>
      <c r="EE560" s="4"/>
      <c r="EF560" s="4"/>
      <c r="EG560" s="4"/>
      <c r="EH560" s="4"/>
      <c r="EI560" s="4"/>
      <c r="EJ560" s="4"/>
      <c r="EK560" s="4"/>
      <c r="EL560" s="4"/>
      <c r="EM560" s="4"/>
      <c r="EN560" s="4"/>
      <c r="EO560" s="4"/>
      <c r="EP560" s="4"/>
      <c r="EQ560" s="4"/>
      <c r="ER560" s="4"/>
      <c r="ES560" s="4"/>
      <c r="ET560" s="4"/>
      <c r="EU560" s="4"/>
      <c r="EV560" s="4"/>
      <c r="EW560" s="4"/>
      <c r="EX560" s="4"/>
      <c r="EY560" s="4"/>
      <c r="EZ560" s="4"/>
      <c r="FA560" s="4"/>
      <c r="FB560" s="4"/>
      <c r="FC560" s="4"/>
      <c r="FD560" s="4"/>
      <c r="FE560" s="4"/>
      <c r="FF560" s="4"/>
      <c r="FG560" s="4"/>
      <c r="FH560" s="4"/>
      <c r="FI560" s="4"/>
      <c r="FJ560" s="4"/>
      <c r="FK560" s="4"/>
      <c r="FL560" s="4"/>
      <c r="FM560" s="4"/>
      <c r="FN560" s="4"/>
      <c r="FO560" s="4"/>
      <c r="FP560" s="4"/>
      <c r="FQ560" s="4"/>
      <c r="FR560" s="4"/>
      <c r="FS560" s="4"/>
      <c r="FT560" s="4"/>
      <c r="FU560" s="4"/>
      <c r="FV560" s="4"/>
      <c r="FW560" s="4"/>
      <c r="FX560" s="4"/>
      <c r="FY560" s="4"/>
      <c r="FZ560" s="4"/>
      <c r="GA560" s="4"/>
      <c r="GB560" s="4"/>
      <c r="GC560" s="4"/>
      <c r="GD560" s="4"/>
      <c r="GE560" s="4"/>
      <c r="GF560" s="4"/>
      <c r="GG560" s="4"/>
      <c r="GH560" s="4"/>
      <c r="GI560" s="4"/>
      <c r="GJ560" s="4"/>
    </row>
    <row r="561" spans="21:192" x14ac:dyDescent="0.3">
      <c r="U561" s="14"/>
      <c r="V561" s="4"/>
      <c r="W561" s="4"/>
      <c r="X561" s="14"/>
      <c r="Y561" s="4"/>
      <c r="Z561" s="4"/>
      <c r="AA561" s="14"/>
      <c r="AB561" s="4"/>
      <c r="AC561" s="4"/>
      <c r="AD561" s="1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4"/>
      <c r="CF561" s="4"/>
      <c r="CG561" s="4"/>
      <c r="CH561" s="4"/>
      <c r="CI561" s="4"/>
      <c r="CJ561" s="4"/>
      <c r="CK561" s="4"/>
      <c r="CL561" s="4"/>
      <c r="CM561" s="4"/>
      <c r="CN561" s="4"/>
      <c r="CO561" s="4"/>
      <c r="CP561" s="4"/>
      <c r="CQ561" s="4"/>
      <c r="CR561" s="4"/>
      <c r="CS561" s="4"/>
      <c r="CT561" s="4"/>
      <c r="CU561" s="4"/>
      <c r="CV561" s="4"/>
      <c r="CW561" s="4"/>
      <c r="CX561" s="4"/>
      <c r="CY561" s="4"/>
      <c r="CZ561" s="4"/>
      <c r="DA561" s="4"/>
      <c r="DB561" s="4"/>
      <c r="DC561" s="4"/>
      <c r="DD561" s="4"/>
      <c r="DE561" s="4"/>
      <c r="DF561" s="4"/>
      <c r="DG561" s="4"/>
      <c r="DH561" s="4"/>
      <c r="DI561" s="4"/>
      <c r="DJ561" s="4"/>
      <c r="DK561" s="4"/>
      <c r="DL561" s="4"/>
      <c r="DM561" s="4"/>
      <c r="DN561" s="4"/>
      <c r="DO561" s="4"/>
      <c r="DP561" s="4"/>
      <c r="DQ561" s="4"/>
      <c r="DR561" s="4"/>
      <c r="DS561" s="4"/>
      <c r="DT561" s="4"/>
      <c r="DU561" s="4"/>
      <c r="DV561" s="4"/>
      <c r="DW561" s="4"/>
      <c r="DX561" s="4"/>
      <c r="DY561" s="4"/>
      <c r="DZ561" s="4"/>
      <c r="EA561" s="4"/>
      <c r="EB561" s="4"/>
      <c r="EC561" s="4"/>
      <c r="ED561" s="4"/>
      <c r="EE561" s="4"/>
      <c r="EF561" s="4"/>
      <c r="EG561" s="4"/>
      <c r="EH561" s="4"/>
      <c r="EI561" s="4"/>
      <c r="EJ561" s="4"/>
      <c r="EK561" s="4"/>
      <c r="EL561" s="4"/>
      <c r="EM561" s="4"/>
      <c r="EN561" s="4"/>
      <c r="EO561" s="4"/>
      <c r="EP561" s="4"/>
      <c r="EQ561" s="4"/>
      <c r="ER561" s="4"/>
      <c r="ES561" s="4"/>
      <c r="ET561" s="4"/>
      <c r="EU561" s="4"/>
      <c r="EV561" s="4"/>
      <c r="EW561" s="4"/>
      <c r="EX561" s="4"/>
      <c r="EY561" s="4"/>
      <c r="EZ561" s="4"/>
      <c r="FA561" s="4"/>
      <c r="FB561" s="4"/>
      <c r="FC561" s="4"/>
      <c r="FD561" s="4"/>
      <c r="FE561" s="4"/>
      <c r="FF561" s="4"/>
      <c r="FG561" s="4"/>
      <c r="FH561" s="4"/>
      <c r="FI561" s="4"/>
      <c r="FJ561" s="4"/>
      <c r="FK561" s="4"/>
      <c r="FL561" s="4"/>
      <c r="FM561" s="4"/>
      <c r="FN561" s="4"/>
      <c r="FO561" s="4"/>
      <c r="FP561" s="4"/>
      <c r="FQ561" s="4"/>
      <c r="FR561" s="4"/>
      <c r="FS561" s="4"/>
      <c r="FT561" s="4"/>
      <c r="FU561" s="4"/>
      <c r="FV561" s="4"/>
      <c r="FW561" s="4"/>
      <c r="FX561" s="4"/>
      <c r="FY561" s="4"/>
      <c r="FZ561" s="4"/>
      <c r="GA561" s="4"/>
      <c r="GB561" s="4"/>
      <c r="GC561" s="4"/>
      <c r="GD561" s="4"/>
      <c r="GE561" s="4"/>
      <c r="GF561" s="4"/>
      <c r="GG561" s="4"/>
      <c r="GH561" s="4"/>
      <c r="GI561" s="4"/>
      <c r="GJ561" s="4"/>
    </row>
    <row r="562" spans="21:192" x14ac:dyDescent="0.3">
      <c r="U562" s="14"/>
      <c r="V562" s="4"/>
      <c r="W562" s="4"/>
      <c r="X562" s="14"/>
      <c r="Y562" s="4"/>
      <c r="Z562" s="4"/>
      <c r="AA562" s="14"/>
      <c r="AB562" s="4"/>
      <c r="AC562" s="4"/>
      <c r="AD562" s="1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4"/>
      <c r="CF562" s="4"/>
      <c r="CG562" s="4"/>
      <c r="CH562" s="4"/>
      <c r="CI562" s="4"/>
      <c r="CJ562" s="4"/>
      <c r="CK562" s="4"/>
      <c r="CL562" s="4"/>
      <c r="CM562" s="4"/>
      <c r="CN562" s="4"/>
      <c r="CO562" s="4"/>
      <c r="CP562" s="4"/>
      <c r="CQ562" s="4"/>
      <c r="CR562" s="4"/>
      <c r="CS562" s="4"/>
      <c r="CT562" s="4"/>
      <c r="CU562" s="4"/>
      <c r="CV562" s="4"/>
      <c r="CW562" s="4"/>
      <c r="CX562" s="4"/>
      <c r="CY562" s="4"/>
      <c r="CZ562" s="4"/>
      <c r="DA562" s="4"/>
      <c r="DB562" s="4"/>
      <c r="DC562" s="4"/>
      <c r="DD562" s="4"/>
      <c r="DE562" s="4"/>
      <c r="DF562" s="4"/>
      <c r="DG562" s="4"/>
      <c r="DH562" s="4"/>
      <c r="DI562" s="4"/>
      <c r="DJ562" s="4"/>
      <c r="DK562" s="4"/>
      <c r="DL562" s="4"/>
      <c r="DM562" s="4"/>
      <c r="DN562" s="4"/>
      <c r="DO562" s="4"/>
      <c r="DP562" s="4"/>
      <c r="DQ562" s="4"/>
      <c r="DR562" s="4"/>
      <c r="DS562" s="4"/>
      <c r="DT562" s="4"/>
      <c r="DU562" s="4"/>
      <c r="DV562" s="4"/>
      <c r="DW562" s="4"/>
      <c r="DX562" s="4"/>
      <c r="DY562" s="4"/>
      <c r="DZ562" s="4"/>
      <c r="EA562" s="4"/>
      <c r="EB562" s="4"/>
      <c r="EC562" s="4"/>
      <c r="ED562" s="4"/>
      <c r="EE562" s="4"/>
      <c r="EF562" s="4"/>
      <c r="EG562" s="4"/>
      <c r="EH562" s="4"/>
      <c r="EI562" s="4"/>
      <c r="EJ562" s="4"/>
      <c r="EK562" s="4"/>
      <c r="EL562" s="4"/>
      <c r="EM562" s="4"/>
      <c r="EN562" s="4"/>
      <c r="EO562" s="4"/>
      <c r="EP562" s="4"/>
      <c r="EQ562" s="4"/>
      <c r="ER562" s="4"/>
      <c r="ES562" s="4"/>
      <c r="ET562" s="4"/>
      <c r="EU562" s="4"/>
      <c r="EV562" s="4"/>
      <c r="EW562" s="4"/>
      <c r="EX562" s="4"/>
      <c r="EY562" s="4"/>
      <c r="EZ562" s="4"/>
      <c r="FA562" s="4"/>
      <c r="FB562" s="4"/>
      <c r="FC562" s="4"/>
      <c r="FD562" s="4"/>
      <c r="FE562" s="4"/>
      <c r="FF562" s="4"/>
      <c r="FG562" s="4"/>
      <c r="FH562" s="4"/>
      <c r="FI562" s="4"/>
      <c r="FJ562" s="4"/>
      <c r="FK562" s="4"/>
      <c r="FL562" s="4"/>
      <c r="FM562" s="4"/>
      <c r="FN562" s="4"/>
      <c r="FO562" s="4"/>
      <c r="FP562" s="4"/>
      <c r="FQ562" s="4"/>
      <c r="FR562" s="4"/>
      <c r="FS562" s="4"/>
      <c r="FT562" s="4"/>
      <c r="FU562" s="4"/>
      <c r="FV562" s="4"/>
      <c r="FW562" s="4"/>
      <c r="FX562" s="4"/>
      <c r="FY562" s="4"/>
      <c r="FZ562" s="4"/>
      <c r="GA562" s="4"/>
      <c r="GB562" s="4"/>
      <c r="GC562" s="4"/>
      <c r="GD562" s="4"/>
      <c r="GE562" s="4"/>
      <c r="GF562" s="4"/>
      <c r="GG562" s="4"/>
      <c r="GH562" s="4"/>
      <c r="GI562" s="4"/>
      <c r="GJ562" s="4"/>
    </row>
    <row r="563" spans="21:192" x14ac:dyDescent="0.3">
      <c r="U563" s="14"/>
      <c r="V563" s="4"/>
      <c r="W563" s="4"/>
      <c r="X563" s="14"/>
      <c r="Y563" s="4"/>
      <c r="Z563" s="4"/>
      <c r="AA563" s="14"/>
      <c r="AB563" s="4"/>
      <c r="AC563" s="4"/>
      <c r="AD563" s="1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4"/>
      <c r="CF563" s="4"/>
      <c r="CG563" s="4"/>
      <c r="CH563" s="4"/>
      <c r="CI563" s="4"/>
      <c r="CJ563" s="4"/>
      <c r="CK563" s="4"/>
      <c r="CL563" s="4"/>
      <c r="CM563" s="4"/>
      <c r="CN563" s="4"/>
      <c r="CO563" s="4"/>
      <c r="CP563" s="4"/>
      <c r="CQ563" s="4"/>
      <c r="CR563" s="4"/>
      <c r="CS563" s="4"/>
      <c r="CT563" s="4"/>
      <c r="CU563" s="4"/>
      <c r="CV563" s="4"/>
      <c r="CW563" s="4"/>
      <c r="CX563" s="4"/>
      <c r="CY563" s="4"/>
      <c r="CZ563" s="4"/>
      <c r="DA563" s="4"/>
      <c r="DB563" s="4"/>
      <c r="DC563" s="4"/>
      <c r="DD563" s="4"/>
      <c r="DE563" s="4"/>
      <c r="DF563" s="4"/>
      <c r="DG563" s="4"/>
      <c r="DH563" s="4"/>
      <c r="DI563" s="4"/>
      <c r="DJ563" s="4"/>
      <c r="DK563" s="4"/>
      <c r="DL563" s="4"/>
      <c r="DM563" s="4"/>
      <c r="DN563" s="4"/>
      <c r="DO563" s="4"/>
      <c r="DP563" s="4"/>
      <c r="DQ563" s="4"/>
      <c r="DR563" s="4"/>
      <c r="DS563" s="4"/>
      <c r="DT563" s="4"/>
      <c r="DU563" s="4"/>
      <c r="DV563" s="4"/>
      <c r="DW563" s="4"/>
      <c r="DX563" s="4"/>
      <c r="DY563" s="4"/>
      <c r="DZ563" s="4"/>
      <c r="EA563" s="4"/>
      <c r="EB563" s="4"/>
      <c r="EC563" s="4"/>
      <c r="ED563" s="4"/>
      <c r="EE563" s="4"/>
      <c r="EF563" s="4"/>
      <c r="EG563" s="4"/>
      <c r="EH563" s="4"/>
      <c r="EI563" s="4"/>
      <c r="EJ563" s="4"/>
      <c r="EK563" s="4"/>
      <c r="EL563" s="4"/>
      <c r="EM563" s="4"/>
      <c r="EN563" s="4"/>
      <c r="EO563" s="4"/>
      <c r="EP563" s="4"/>
      <c r="EQ563" s="4"/>
      <c r="ER563" s="4"/>
      <c r="ES563" s="4"/>
      <c r="ET563" s="4"/>
      <c r="EU563" s="4"/>
      <c r="EV563" s="4"/>
      <c r="EW563" s="4"/>
      <c r="EX563" s="4"/>
      <c r="EY563" s="4"/>
      <c r="EZ563" s="4"/>
      <c r="FA563" s="4"/>
      <c r="FB563" s="4"/>
      <c r="FC563" s="4"/>
      <c r="FD563" s="4"/>
      <c r="FE563" s="4"/>
      <c r="FF563" s="4"/>
      <c r="FG563" s="4"/>
      <c r="FH563" s="4"/>
      <c r="FI563" s="4"/>
      <c r="FJ563" s="4"/>
      <c r="FK563" s="4"/>
      <c r="FL563" s="4"/>
      <c r="FM563" s="4"/>
      <c r="FN563" s="4"/>
      <c r="FO563" s="4"/>
      <c r="FP563" s="4"/>
      <c r="FQ563" s="4"/>
      <c r="FR563" s="4"/>
      <c r="FS563" s="4"/>
      <c r="FT563" s="4"/>
      <c r="FU563" s="4"/>
      <c r="FV563" s="4"/>
      <c r="FW563" s="4"/>
      <c r="FX563" s="4"/>
      <c r="FY563" s="4"/>
      <c r="FZ563" s="4"/>
      <c r="GA563" s="4"/>
      <c r="GB563" s="4"/>
      <c r="GC563" s="4"/>
      <c r="GD563" s="4"/>
      <c r="GE563" s="4"/>
      <c r="GF563" s="4"/>
      <c r="GG563" s="4"/>
      <c r="GH563" s="4"/>
      <c r="GI563" s="4"/>
      <c r="GJ563" s="4"/>
    </row>
    <row r="564" spans="21:192" x14ac:dyDescent="0.3">
      <c r="U564" s="14"/>
      <c r="V564" s="4"/>
      <c r="W564" s="4"/>
      <c r="X564" s="14"/>
      <c r="Y564" s="4"/>
      <c r="Z564" s="4"/>
      <c r="AA564" s="14"/>
      <c r="AB564" s="4"/>
      <c r="AC564" s="4"/>
      <c r="AD564" s="1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4"/>
      <c r="CF564" s="4"/>
      <c r="CG564" s="4"/>
      <c r="CH564" s="4"/>
      <c r="CI564" s="4"/>
      <c r="CJ564" s="4"/>
      <c r="CK564" s="4"/>
      <c r="CL564" s="4"/>
      <c r="CM564" s="4"/>
      <c r="CN564" s="4"/>
      <c r="CO564" s="4"/>
      <c r="CP564" s="4"/>
      <c r="CQ564" s="4"/>
      <c r="CR564" s="4"/>
      <c r="CS564" s="4"/>
      <c r="CT564" s="4"/>
      <c r="CU564" s="4"/>
      <c r="CV564" s="4"/>
      <c r="CW564" s="4"/>
      <c r="CX564" s="4"/>
      <c r="CY564" s="4"/>
      <c r="CZ564" s="4"/>
      <c r="DA564" s="4"/>
      <c r="DB564" s="4"/>
      <c r="DC564" s="4"/>
      <c r="DD564" s="4"/>
      <c r="DE564" s="4"/>
      <c r="DF564" s="4"/>
      <c r="DG564" s="4"/>
      <c r="DH564" s="4"/>
      <c r="DI564" s="4"/>
      <c r="DJ564" s="4"/>
      <c r="DK564" s="4"/>
      <c r="DL564" s="4"/>
      <c r="DM564" s="4"/>
      <c r="DN564" s="4"/>
      <c r="DO564" s="4"/>
      <c r="DP564" s="4"/>
      <c r="DQ564" s="4"/>
      <c r="DR564" s="4"/>
      <c r="DS564" s="4"/>
      <c r="DT564" s="4"/>
      <c r="DU564" s="4"/>
      <c r="DV564" s="4"/>
      <c r="DW564" s="4"/>
      <c r="DX564" s="4"/>
      <c r="DY564" s="4"/>
      <c r="DZ564" s="4"/>
      <c r="EA564" s="4"/>
      <c r="EB564" s="4"/>
      <c r="EC564" s="4"/>
      <c r="ED564" s="4"/>
      <c r="EE564" s="4"/>
      <c r="EF564" s="4"/>
      <c r="EG564" s="4"/>
      <c r="EH564" s="4"/>
      <c r="EI564" s="4"/>
      <c r="EJ564" s="4"/>
      <c r="EK564" s="4"/>
      <c r="EL564" s="4"/>
      <c r="EM564" s="4"/>
      <c r="EN564" s="4"/>
      <c r="EO564" s="4"/>
      <c r="EP564" s="4"/>
      <c r="EQ564" s="4"/>
      <c r="ER564" s="4"/>
      <c r="ES564" s="4"/>
      <c r="ET564" s="4"/>
      <c r="EU564" s="4"/>
      <c r="EV564" s="4"/>
      <c r="EW564" s="4"/>
      <c r="EX564" s="4"/>
      <c r="EY564" s="4"/>
      <c r="EZ564" s="4"/>
      <c r="FA564" s="4"/>
      <c r="FB564" s="4"/>
      <c r="FC564" s="4"/>
      <c r="FD564" s="4"/>
      <c r="FE564" s="4"/>
      <c r="FF564" s="4"/>
      <c r="FG564" s="4"/>
      <c r="FH564" s="4"/>
      <c r="FI564" s="4"/>
      <c r="FJ564" s="4"/>
      <c r="FK564" s="4"/>
      <c r="FL564" s="4"/>
      <c r="FM564" s="4"/>
      <c r="FN564" s="4"/>
      <c r="FO564" s="4"/>
      <c r="FP564" s="4"/>
      <c r="FQ564" s="4"/>
      <c r="FR564" s="4"/>
      <c r="FS564" s="4"/>
      <c r="FT564" s="4"/>
      <c r="FU564" s="4"/>
      <c r="FV564" s="4"/>
      <c r="FW564" s="4"/>
      <c r="FX564" s="4"/>
      <c r="FY564" s="4"/>
      <c r="FZ564" s="4"/>
      <c r="GA564" s="4"/>
      <c r="GB564" s="4"/>
      <c r="GC564" s="4"/>
      <c r="GD564" s="4"/>
      <c r="GE564" s="4"/>
      <c r="GF564" s="4"/>
      <c r="GG564" s="4"/>
      <c r="GH564" s="4"/>
      <c r="GI564" s="4"/>
      <c r="GJ564" s="4"/>
    </row>
    <row r="565" spans="21:192" x14ac:dyDescent="0.3">
      <c r="U565" s="14"/>
      <c r="V565" s="4"/>
      <c r="W565" s="4"/>
      <c r="X565" s="14"/>
      <c r="Y565" s="4"/>
      <c r="Z565" s="4"/>
      <c r="AA565" s="14"/>
      <c r="AB565" s="4"/>
      <c r="AC565" s="4"/>
      <c r="AD565" s="1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4"/>
      <c r="CF565" s="4"/>
      <c r="CG565" s="4"/>
      <c r="CH565" s="4"/>
      <c r="CI565" s="4"/>
      <c r="CJ565" s="4"/>
      <c r="CK565" s="4"/>
      <c r="CL565" s="4"/>
      <c r="CM565" s="4"/>
      <c r="CN565" s="4"/>
      <c r="CO565" s="4"/>
      <c r="CP565" s="4"/>
      <c r="CQ565" s="4"/>
      <c r="CR565" s="4"/>
      <c r="CS565" s="4"/>
      <c r="CT565" s="4"/>
      <c r="CU565" s="4"/>
      <c r="CV565" s="4"/>
      <c r="CW565" s="4"/>
      <c r="CX565" s="4"/>
      <c r="CY565" s="4"/>
      <c r="CZ565" s="4"/>
      <c r="DA565" s="4"/>
      <c r="DB565" s="4"/>
      <c r="DC565" s="4"/>
      <c r="DD565" s="4"/>
      <c r="DE565" s="4"/>
      <c r="DF565" s="4"/>
      <c r="DG565" s="4"/>
      <c r="DH565" s="4"/>
      <c r="DI565" s="4"/>
      <c r="DJ565" s="4"/>
      <c r="DK565" s="4"/>
      <c r="DL565" s="4"/>
      <c r="DM565" s="4"/>
      <c r="DN565" s="4"/>
      <c r="DO565" s="4"/>
      <c r="DP565" s="4"/>
      <c r="DQ565" s="4"/>
      <c r="DR565" s="4"/>
      <c r="DS565" s="4"/>
      <c r="DT565" s="4"/>
      <c r="DU565" s="4"/>
      <c r="DV565" s="4"/>
      <c r="DW565" s="4"/>
      <c r="DX565" s="4"/>
      <c r="DY565" s="4"/>
      <c r="DZ565" s="4"/>
      <c r="EA565" s="4"/>
      <c r="EB565" s="4"/>
      <c r="EC565" s="4"/>
      <c r="ED565" s="4"/>
      <c r="EE565" s="4"/>
      <c r="EF565" s="4"/>
      <c r="EG565" s="4"/>
      <c r="EH565" s="4"/>
      <c r="EI565" s="4"/>
      <c r="EJ565" s="4"/>
      <c r="EK565" s="4"/>
      <c r="EL565" s="4"/>
      <c r="EM565" s="4"/>
      <c r="EN565" s="4"/>
      <c r="EO565" s="4"/>
      <c r="EP565" s="4"/>
      <c r="EQ565" s="4"/>
      <c r="ER565" s="4"/>
      <c r="ES565" s="4"/>
      <c r="ET565" s="4"/>
      <c r="EU565" s="4"/>
      <c r="EV565" s="4"/>
      <c r="EW565" s="4"/>
      <c r="EX565" s="4"/>
      <c r="EY565" s="4"/>
      <c r="EZ565" s="4"/>
      <c r="FA565" s="4"/>
      <c r="FB565" s="4"/>
      <c r="FC565" s="4"/>
      <c r="FD565" s="4"/>
      <c r="FE565" s="4"/>
      <c r="FF565" s="4"/>
      <c r="FG565" s="4"/>
      <c r="FH565" s="4"/>
      <c r="FI565" s="4"/>
      <c r="FJ565" s="4"/>
      <c r="FK565" s="4"/>
      <c r="FL565" s="4"/>
      <c r="FM565" s="4"/>
      <c r="FN565" s="4"/>
      <c r="FO565" s="4"/>
      <c r="FP565" s="4"/>
      <c r="FQ565" s="4"/>
      <c r="FR565" s="4"/>
      <c r="FS565" s="4"/>
      <c r="FT565" s="4"/>
      <c r="FU565" s="4"/>
      <c r="FV565" s="4"/>
      <c r="FW565" s="4"/>
      <c r="FX565" s="4"/>
      <c r="FY565" s="4"/>
      <c r="FZ565" s="4"/>
      <c r="GA565" s="4"/>
      <c r="GB565" s="4"/>
      <c r="GC565" s="4"/>
      <c r="GD565" s="4"/>
      <c r="GE565" s="4"/>
      <c r="GF565" s="4"/>
      <c r="GG565" s="4"/>
      <c r="GH565" s="4"/>
      <c r="GI565" s="4"/>
      <c r="GJ565" s="4"/>
    </row>
    <row r="566" spans="21:192" x14ac:dyDescent="0.3">
      <c r="U566" s="14"/>
      <c r="V566" s="4"/>
      <c r="W566" s="4"/>
      <c r="X566" s="14"/>
      <c r="Y566" s="4"/>
      <c r="Z566" s="4"/>
      <c r="AA566" s="14"/>
      <c r="AB566" s="4"/>
      <c r="AC566" s="4"/>
      <c r="AD566" s="1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4"/>
      <c r="CF566" s="4"/>
      <c r="CG566" s="4"/>
      <c r="CH566" s="4"/>
      <c r="CI566" s="4"/>
      <c r="CJ566" s="4"/>
      <c r="CK566" s="4"/>
      <c r="CL566" s="4"/>
      <c r="CM566" s="4"/>
      <c r="CN566" s="4"/>
      <c r="CO566" s="4"/>
      <c r="CP566" s="4"/>
      <c r="CQ566" s="4"/>
      <c r="CR566" s="4"/>
      <c r="CS566" s="4"/>
      <c r="CT566" s="4"/>
      <c r="CU566" s="4"/>
      <c r="CV566" s="4"/>
      <c r="CW566" s="4"/>
      <c r="CX566" s="4"/>
      <c r="CY566" s="4"/>
      <c r="CZ566" s="4"/>
      <c r="DA566" s="4"/>
      <c r="DB566" s="4"/>
      <c r="DC566" s="4"/>
      <c r="DD566" s="4"/>
      <c r="DE566" s="4"/>
      <c r="DF566" s="4"/>
      <c r="DG566" s="4"/>
      <c r="DH566" s="4"/>
      <c r="DI566" s="4"/>
      <c r="DJ566" s="4"/>
      <c r="DK566" s="4"/>
      <c r="DL566" s="4"/>
      <c r="DM566" s="4"/>
      <c r="DN566" s="4"/>
      <c r="DO566" s="4"/>
      <c r="DP566" s="4"/>
      <c r="DQ566" s="4"/>
      <c r="DR566" s="4"/>
      <c r="DS566" s="4"/>
      <c r="DT566" s="4"/>
      <c r="DU566" s="4"/>
      <c r="DV566" s="4"/>
      <c r="DW566" s="4"/>
      <c r="DX566" s="4"/>
      <c r="DY566" s="4"/>
      <c r="DZ566" s="4"/>
      <c r="EA566" s="4"/>
      <c r="EB566" s="4"/>
      <c r="EC566" s="4"/>
      <c r="ED566" s="4"/>
      <c r="EE566" s="4"/>
      <c r="EF566" s="4"/>
      <c r="EG566" s="4"/>
      <c r="EH566" s="4"/>
      <c r="EI566" s="4"/>
      <c r="EJ566" s="4"/>
      <c r="EK566" s="4"/>
      <c r="EL566" s="4"/>
      <c r="EM566" s="4"/>
      <c r="EN566" s="4"/>
      <c r="EO566" s="4"/>
      <c r="EP566" s="4"/>
      <c r="EQ566" s="4"/>
      <c r="ER566" s="4"/>
      <c r="ES566" s="4"/>
      <c r="ET566" s="4"/>
      <c r="EU566" s="4"/>
      <c r="EV566" s="4"/>
      <c r="EW566" s="4"/>
      <c r="EX566" s="4"/>
      <c r="EY566" s="4"/>
      <c r="EZ566" s="4"/>
      <c r="FA566" s="4"/>
      <c r="FB566" s="4"/>
      <c r="FC566" s="4"/>
      <c r="FD566" s="4"/>
      <c r="FE566" s="4"/>
      <c r="FF566" s="4"/>
      <c r="FG566" s="4"/>
      <c r="FH566" s="4"/>
      <c r="FI566" s="4"/>
      <c r="FJ566" s="4"/>
      <c r="FK566" s="4"/>
      <c r="FL566" s="4"/>
      <c r="FM566" s="4"/>
      <c r="FN566" s="4"/>
      <c r="FO566" s="4"/>
      <c r="FP566" s="4"/>
      <c r="FQ566" s="4"/>
      <c r="FR566" s="4"/>
      <c r="FS566" s="4"/>
      <c r="FT566" s="4"/>
      <c r="FU566" s="4"/>
      <c r="FV566" s="4"/>
      <c r="FW566" s="4"/>
      <c r="FX566" s="4"/>
      <c r="FY566" s="4"/>
      <c r="FZ566" s="4"/>
      <c r="GA566" s="4"/>
      <c r="GB566" s="4"/>
      <c r="GC566" s="4"/>
      <c r="GD566" s="4"/>
      <c r="GE566" s="4"/>
      <c r="GF566" s="4"/>
      <c r="GG566" s="4"/>
      <c r="GH566" s="4"/>
      <c r="GI566" s="4"/>
      <c r="GJ566" s="4"/>
    </row>
    <row r="567" spans="21:192" x14ac:dyDescent="0.3">
      <c r="U567" s="14"/>
      <c r="V567" s="4"/>
      <c r="W567" s="4"/>
      <c r="X567" s="14"/>
      <c r="Y567" s="4"/>
      <c r="Z567" s="4"/>
      <c r="AA567" s="14"/>
      <c r="AB567" s="4"/>
      <c r="AC567" s="4"/>
      <c r="AD567" s="1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4"/>
      <c r="CF567" s="4"/>
      <c r="CG567" s="4"/>
      <c r="CH567" s="4"/>
      <c r="CI567" s="4"/>
      <c r="CJ567" s="4"/>
      <c r="CK567" s="4"/>
      <c r="CL567" s="4"/>
      <c r="CM567" s="4"/>
      <c r="CN567" s="4"/>
      <c r="CO567" s="4"/>
      <c r="CP567" s="4"/>
      <c r="CQ567" s="4"/>
      <c r="CR567" s="4"/>
      <c r="CS567" s="4"/>
      <c r="CT567" s="4"/>
      <c r="CU567" s="4"/>
      <c r="CV567" s="4"/>
      <c r="CW567" s="4"/>
      <c r="CX567" s="4"/>
      <c r="CY567" s="4"/>
      <c r="CZ567" s="4"/>
      <c r="DA567" s="4"/>
      <c r="DB567" s="4"/>
      <c r="DC567" s="4"/>
      <c r="DD567" s="4"/>
      <c r="DE567" s="4"/>
      <c r="DF567" s="4"/>
      <c r="DG567" s="4"/>
      <c r="DH567" s="4"/>
      <c r="DI567" s="4"/>
      <c r="DJ567" s="4"/>
      <c r="DK567" s="4"/>
      <c r="DL567" s="4"/>
      <c r="DM567" s="4"/>
      <c r="DN567" s="4"/>
      <c r="DO567" s="4"/>
      <c r="DP567" s="4"/>
      <c r="DQ567" s="4"/>
      <c r="DR567" s="4"/>
      <c r="DS567" s="4"/>
      <c r="DT567" s="4"/>
      <c r="DU567" s="4"/>
      <c r="DV567" s="4"/>
      <c r="DW567" s="4"/>
      <c r="DX567" s="4"/>
      <c r="DY567" s="4"/>
      <c r="DZ567" s="4"/>
      <c r="EA567" s="4"/>
      <c r="EB567" s="4"/>
      <c r="EC567" s="4"/>
      <c r="ED567" s="4"/>
      <c r="EE567" s="4"/>
      <c r="EF567" s="4"/>
      <c r="EG567" s="4"/>
      <c r="EH567" s="4"/>
      <c r="EI567" s="4"/>
      <c r="EJ567" s="4"/>
      <c r="EK567" s="4"/>
      <c r="EL567" s="4"/>
      <c r="EM567" s="4"/>
      <c r="EN567" s="4"/>
      <c r="EO567" s="4"/>
      <c r="EP567" s="4"/>
      <c r="EQ567" s="4"/>
      <c r="ER567" s="4"/>
      <c r="ES567" s="4"/>
      <c r="ET567" s="4"/>
      <c r="EU567" s="4"/>
      <c r="EV567" s="4"/>
      <c r="EW567" s="4"/>
      <c r="EX567" s="4"/>
      <c r="EY567" s="4"/>
      <c r="EZ567" s="4"/>
      <c r="FA567" s="4"/>
      <c r="FB567" s="4"/>
      <c r="FC567" s="4"/>
      <c r="FD567" s="4"/>
      <c r="FE567" s="4"/>
      <c r="FF567" s="4"/>
      <c r="FG567" s="4"/>
      <c r="FH567" s="4"/>
      <c r="FI567" s="4"/>
      <c r="FJ567" s="4"/>
      <c r="FK567" s="4"/>
      <c r="FL567" s="4"/>
      <c r="FM567" s="4"/>
      <c r="FN567" s="4"/>
      <c r="FO567" s="4"/>
      <c r="FP567" s="4"/>
      <c r="FQ567" s="4"/>
      <c r="FR567" s="4"/>
      <c r="FS567" s="4"/>
      <c r="FT567" s="4"/>
      <c r="FU567" s="4"/>
      <c r="FV567" s="4"/>
      <c r="FW567" s="4"/>
      <c r="FX567" s="4"/>
      <c r="FY567" s="4"/>
      <c r="FZ567" s="4"/>
      <c r="GA567" s="4"/>
      <c r="GB567" s="4"/>
      <c r="GC567" s="4"/>
      <c r="GD567" s="4"/>
      <c r="GE567" s="4"/>
      <c r="GF567" s="4"/>
      <c r="GG567" s="4"/>
      <c r="GH567" s="4"/>
      <c r="GI567" s="4"/>
      <c r="GJ567" s="4"/>
    </row>
    <row r="568" spans="21:192" x14ac:dyDescent="0.3">
      <c r="U568" s="14"/>
      <c r="V568" s="4"/>
      <c r="W568" s="4"/>
      <c r="X568" s="14"/>
      <c r="Y568" s="4"/>
      <c r="Z568" s="4"/>
      <c r="AA568" s="14"/>
      <c r="AB568" s="4"/>
      <c r="AC568" s="4"/>
      <c r="AD568" s="1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c r="BY568" s="4"/>
      <c r="BZ568" s="4"/>
      <c r="CA568" s="4"/>
      <c r="CB568" s="4"/>
      <c r="CC568" s="4"/>
      <c r="CD568" s="4"/>
      <c r="CE568" s="4"/>
      <c r="CF568" s="4"/>
      <c r="CG568" s="4"/>
      <c r="CH568" s="4"/>
      <c r="CI568" s="4"/>
      <c r="CJ568" s="4"/>
      <c r="CK568" s="4"/>
      <c r="CL568" s="4"/>
      <c r="CM568" s="4"/>
      <c r="CN568" s="4"/>
      <c r="CO568" s="4"/>
      <c r="CP568" s="4"/>
      <c r="CQ568" s="4"/>
      <c r="CR568" s="4"/>
      <c r="CS568" s="4"/>
      <c r="CT568" s="4"/>
      <c r="CU568" s="4"/>
      <c r="CV568" s="4"/>
      <c r="CW568" s="4"/>
      <c r="CX568" s="4"/>
      <c r="CY568" s="4"/>
      <c r="CZ568" s="4"/>
      <c r="DA568" s="4"/>
      <c r="DB568" s="4"/>
      <c r="DC568" s="4"/>
      <c r="DD568" s="4"/>
      <c r="DE568" s="4"/>
      <c r="DF568" s="4"/>
      <c r="DG568" s="4"/>
      <c r="DH568" s="4"/>
      <c r="DI568" s="4"/>
      <c r="DJ568" s="4"/>
      <c r="DK568" s="4"/>
      <c r="DL568" s="4"/>
      <c r="DM568" s="4"/>
      <c r="DN568" s="4"/>
      <c r="DO568" s="4"/>
      <c r="DP568" s="4"/>
      <c r="DQ568" s="4"/>
      <c r="DR568" s="4"/>
      <c r="DS568" s="4"/>
      <c r="DT568" s="4"/>
      <c r="DU568" s="4"/>
      <c r="DV568" s="4"/>
      <c r="DW568" s="4"/>
      <c r="DX568" s="4"/>
      <c r="DY568" s="4"/>
      <c r="DZ568" s="4"/>
      <c r="EA568" s="4"/>
      <c r="EB568" s="4"/>
      <c r="EC568" s="4"/>
      <c r="ED568" s="4"/>
      <c r="EE568" s="4"/>
      <c r="EF568" s="4"/>
      <c r="EG568" s="4"/>
      <c r="EH568" s="4"/>
      <c r="EI568" s="4"/>
      <c r="EJ568" s="4"/>
      <c r="EK568" s="4"/>
      <c r="EL568" s="4"/>
      <c r="EM568" s="4"/>
      <c r="EN568" s="4"/>
      <c r="EO568" s="4"/>
      <c r="EP568" s="4"/>
      <c r="EQ568" s="4"/>
      <c r="ER568" s="4"/>
      <c r="ES568" s="4"/>
      <c r="ET568" s="4"/>
      <c r="EU568" s="4"/>
      <c r="EV568" s="4"/>
      <c r="EW568" s="4"/>
      <c r="EX568" s="4"/>
      <c r="EY568" s="4"/>
      <c r="EZ568" s="4"/>
      <c r="FA568" s="4"/>
      <c r="FB568" s="4"/>
      <c r="FC568" s="4"/>
      <c r="FD568" s="4"/>
      <c r="FE568" s="4"/>
      <c r="FF568" s="4"/>
      <c r="FG568" s="4"/>
      <c r="FH568" s="4"/>
      <c r="FI568" s="4"/>
      <c r="FJ568" s="4"/>
      <c r="FK568" s="4"/>
      <c r="FL568" s="4"/>
      <c r="FM568" s="4"/>
      <c r="FN568" s="4"/>
      <c r="FO568" s="4"/>
      <c r="FP568" s="4"/>
      <c r="FQ568" s="4"/>
      <c r="FR568" s="4"/>
      <c r="FS568" s="4"/>
      <c r="FT568" s="4"/>
      <c r="FU568" s="4"/>
      <c r="FV568" s="4"/>
      <c r="FW568" s="4"/>
      <c r="FX568" s="4"/>
      <c r="FY568" s="4"/>
      <c r="FZ568" s="4"/>
      <c r="GA568" s="4"/>
      <c r="GB568" s="4"/>
      <c r="GC568" s="4"/>
      <c r="GD568" s="4"/>
      <c r="GE568" s="4"/>
      <c r="GF568" s="4"/>
      <c r="GG568" s="4"/>
      <c r="GH568" s="4"/>
      <c r="GI568" s="4"/>
      <c r="GJ568" s="4"/>
    </row>
    <row r="569" spans="21:192" x14ac:dyDescent="0.3">
      <c r="U569" s="14"/>
      <c r="V569" s="4"/>
      <c r="W569" s="4"/>
      <c r="X569" s="14"/>
      <c r="Y569" s="4"/>
      <c r="Z569" s="4"/>
      <c r="AA569" s="14"/>
      <c r="AB569" s="4"/>
      <c r="AC569" s="4"/>
      <c r="AD569" s="1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c r="BY569" s="4"/>
      <c r="BZ569" s="4"/>
      <c r="CA569" s="4"/>
      <c r="CB569" s="4"/>
      <c r="CC569" s="4"/>
      <c r="CD569" s="4"/>
      <c r="CE569" s="4"/>
      <c r="CF569" s="4"/>
      <c r="CG569" s="4"/>
      <c r="CH569" s="4"/>
      <c r="CI569" s="4"/>
      <c r="CJ569" s="4"/>
      <c r="CK569" s="4"/>
      <c r="CL569" s="4"/>
      <c r="CM569" s="4"/>
      <c r="CN569" s="4"/>
      <c r="CO569" s="4"/>
      <c r="CP569" s="4"/>
      <c r="CQ569" s="4"/>
      <c r="CR569" s="4"/>
      <c r="CS569" s="4"/>
      <c r="CT569" s="4"/>
      <c r="CU569" s="4"/>
      <c r="CV569" s="4"/>
      <c r="CW569" s="4"/>
      <c r="CX569" s="4"/>
      <c r="CY569" s="4"/>
      <c r="CZ569" s="4"/>
      <c r="DA569" s="4"/>
      <c r="DB569" s="4"/>
      <c r="DC569" s="4"/>
      <c r="DD569" s="4"/>
      <c r="DE569" s="4"/>
      <c r="DF569" s="4"/>
      <c r="DG569" s="4"/>
      <c r="DH569" s="4"/>
      <c r="DI569" s="4"/>
      <c r="DJ569" s="4"/>
      <c r="DK569" s="4"/>
      <c r="DL569" s="4"/>
      <c r="DM569" s="4"/>
      <c r="DN569" s="4"/>
      <c r="DO569" s="4"/>
      <c r="DP569" s="4"/>
      <c r="DQ569" s="4"/>
      <c r="DR569" s="4"/>
      <c r="DS569" s="4"/>
      <c r="DT569" s="4"/>
      <c r="DU569" s="4"/>
      <c r="DV569" s="4"/>
      <c r="DW569" s="4"/>
      <c r="DX569" s="4"/>
      <c r="DY569" s="4"/>
      <c r="DZ569" s="4"/>
      <c r="EA569" s="4"/>
      <c r="EB569" s="4"/>
      <c r="EC569" s="4"/>
      <c r="ED569" s="4"/>
      <c r="EE569" s="4"/>
      <c r="EF569" s="4"/>
      <c r="EG569" s="4"/>
      <c r="EH569" s="4"/>
      <c r="EI569" s="4"/>
      <c r="EJ569" s="4"/>
      <c r="EK569" s="4"/>
      <c r="EL569" s="4"/>
      <c r="EM569" s="4"/>
      <c r="EN569" s="4"/>
      <c r="EO569" s="4"/>
      <c r="EP569" s="4"/>
      <c r="EQ569" s="4"/>
      <c r="ER569" s="4"/>
      <c r="ES569" s="4"/>
      <c r="ET569" s="4"/>
      <c r="EU569" s="4"/>
      <c r="EV569" s="4"/>
      <c r="EW569" s="4"/>
      <c r="EX569" s="4"/>
      <c r="EY569" s="4"/>
      <c r="EZ569" s="4"/>
      <c r="FA569" s="4"/>
      <c r="FB569" s="4"/>
      <c r="FC569" s="4"/>
      <c r="FD569" s="4"/>
      <c r="FE569" s="4"/>
      <c r="FF569" s="4"/>
      <c r="FG569" s="4"/>
      <c r="FH569" s="4"/>
      <c r="FI569" s="4"/>
      <c r="FJ569" s="4"/>
      <c r="FK569" s="4"/>
      <c r="FL569" s="4"/>
      <c r="FM569" s="4"/>
      <c r="FN569" s="4"/>
      <c r="FO569" s="4"/>
      <c r="FP569" s="4"/>
      <c r="FQ569" s="4"/>
      <c r="FR569" s="4"/>
      <c r="FS569" s="4"/>
      <c r="FT569" s="4"/>
      <c r="FU569" s="4"/>
      <c r="FV569" s="4"/>
      <c r="FW569" s="4"/>
      <c r="FX569" s="4"/>
      <c r="FY569" s="4"/>
      <c r="FZ569" s="4"/>
      <c r="GA569" s="4"/>
      <c r="GB569" s="4"/>
      <c r="GC569" s="4"/>
      <c r="GD569" s="4"/>
      <c r="GE569" s="4"/>
      <c r="GF569" s="4"/>
      <c r="GG569" s="4"/>
      <c r="GH569" s="4"/>
      <c r="GI569" s="4"/>
      <c r="GJ569" s="4"/>
    </row>
    <row r="570" spans="21:192" x14ac:dyDescent="0.3">
      <c r="U570" s="14"/>
      <c r="V570" s="4"/>
      <c r="W570" s="4"/>
      <c r="X570" s="14"/>
      <c r="Y570" s="4"/>
      <c r="Z570" s="4"/>
      <c r="AA570" s="14"/>
      <c r="AB570" s="4"/>
      <c r="AC570" s="4"/>
      <c r="AD570" s="1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4"/>
      <c r="CF570" s="4"/>
      <c r="CG570" s="4"/>
      <c r="CH570" s="4"/>
      <c r="CI570" s="4"/>
      <c r="CJ570" s="4"/>
      <c r="CK570" s="4"/>
      <c r="CL570" s="4"/>
      <c r="CM570" s="4"/>
      <c r="CN570" s="4"/>
      <c r="CO570" s="4"/>
      <c r="CP570" s="4"/>
      <c r="CQ570" s="4"/>
      <c r="CR570" s="4"/>
      <c r="CS570" s="4"/>
      <c r="CT570" s="4"/>
      <c r="CU570" s="4"/>
      <c r="CV570" s="4"/>
      <c r="CW570" s="4"/>
      <c r="CX570" s="4"/>
      <c r="CY570" s="4"/>
      <c r="CZ570" s="4"/>
      <c r="DA570" s="4"/>
      <c r="DB570" s="4"/>
      <c r="DC570" s="4"/>
      <c r="DD570" s="4"/>
      <c r="DE570" s="4"/>
      <c r="DF570" s="4"/>
      <c r="DG570" s="4"/>
      <c r="DH570" s="4"/>
      <c r="DI570" s="4"/>
      <c r="DJ570" s="4"/>
      <c r="DK570" s="4"/>
      <c r="DL570" s="4"/>
      <c r="DM570" s="4"/>
      <c r="DN570" s="4"/>
      <c r="DO570" s="4"/>
      <c r="DP570" s="4"/>
      <c r="DQ570" s="4"/>
      <c r="DR570" s="4"/>
      <c r="DS570" s="4"/>
      <c r="DT570" s="4"/>
      <c r="DU570" s="4"/>
      <c r="DV570" s="4"/>
      <c r="DW570" s="4"/>
      <c r="DX570" s="4"/>
      <c r="DY570" s="4"/>
      <c r="DZ570" s="4"/>
      <c r="EA570" s="4"/>
      <c r="EB570" s="4"/>
      <c r="EC570" s="4"/>
      <c r="ED570" s="4"/>
      <c r="EE570" s="4"/>
      <c r="EF570" s="4"/>
      <c r="EG570" s="4"/>
      <c r="EH570" s="4"/>
      <c r="EI570" s="4"/>
      <c r="EJ570" s="4"/>
      <c r="EK570" s="4"/>
      <c r="EL570" s="4"/>
      <c r="EM570" s="4"/>
      <c r="EN570" s="4"/>
      <c r="EO570" s="4"/>
      <c r="EP570" s="4"/>
      <c r="EQ570" s="4"/>
      <c r="ER570" s="4"/>
      <c r="ES570" s="4"/>
      <c r="ET570" s="4"/>
      <c r="EU570" s="4"/>
      <c r="EV570" s="4"/>
      <c r="EW570" s="4"/>
      <c r="EX570" s="4"/>
      <c r="EY570" s="4"/>
      <c r="EZ570" s="4"/>
      <c r="FA570" s="4"/>
      <c r="FB570" s="4"/>
      <c r="FC570" s="4"/>
      <c r="FD570" s="4"/>
      <c r="FE570" s="4"/>
      <c r="FF570" s="4"/>
      <c r="FG570" s="4"/>
      <c r="FH570" s="4"/>
      <c r="FI570" s="4"/>
      <c r="FJ570" s="4"/>
      <c r="FK570" s="4"/>
      <c r="FL570" s="4"/>
      <c r="FM570" s="4"/>
      <c r="FN570" s="4"/>
      <c r="FO570" s="4"/>
      <c r="FP570" s="4"/>
      <c r="FQ570" s="4"/>
      <c r="FR570" s="4"/>
      <c r="FS570" s="4"/>
      <c r="FT570" s="4"/>
      <c r="FU570" s="4"/>
      <c r="FV570" s="4"/>
      <c r="FW570" s="4"/>
      <c r="FX570" s="4"/>
      <c r="FY570" s="4"/>
      <c r="FZ570" s="4"/>
      <c r="GA570" s="4"/>
      <c r="GB570" s="4"/>
      <c r="GC570" s="4"/>
      <c r="GD570" s="4"/>
      <c r="GE570" s="4"/>
      <c r="GF570" s="4"/>
      <c r="GG570" s="4"/>
      <c r="GH570" s="4"/>
      <c r="GI570" s="4"/>
      <c r="GJ570" s="4"/>
    </row>
    <row r="571" spans="21:192" x14ac:dyDescent="0.3">
      <c r="U571" s="14"/>
      <c r="V571" s="4"/>
      <c r="W571" s="4"/>
      <c r="X571" s="14"/>
      <c r="Y571" s="4"/>
      <c r="Z571" s="4"/>
      <c r="AA571" s="14"/>
      <c r="AB571" s="4"/>
      <c r="AC571" s="4"/>
      <c r="AD571" s="1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c r="BY571" s="4"/>
      <c r="BZ571" s="4"/>
      <c r="CA571" s="4"/>
      <c r="CB571" s="4"/>
      <c r="CC571" s="4"/>
      <c r="CD571" s="4"/>
      <c r="CE571" s="4"/>
      <c r="CF571" s="4"/>
      <c r="CG571" s="4"/>
      <c r="CH571" s="4"/>
      <c r="CI571" s="4"/>
      <c r="CJ571" s="4"/>
      <c r="CK571" s="4"/>
      <c r="CL571" s="4"/>
      <c r="CM571" s="4"/>
      <c r="CN571" s="4"/>
      <c r="CO571" s="4"/>
      <c r="CP571" s="4"/>
      <c r="CQ571" s="4"/>
      <c r="CR571" s="4"/>
      <c r="CS571" s="4"/>
      <c r="CT571" s="4"/>
      <c r="CU571" s="4"/>
      <c r="CV571" s="4"/>
      <c r="CW571" s="4"/>
      <c r="CX571" s="4"/>
      <c r="CY571" s="4"/>
      <c r="CZ571" s="4"/>
      <c r="DA571" s="4"/>
      <c r="DB571" s="4"/>
      <c r="DC571" s="4"/>
      <c r="DD571" s="4"/>
      <c r="DE571" s="4"/>
      <c r="DF571" s="4"/>
      <c r="DG571" s="4"/>
      <c r="DH571" s="4"/>
      <c r="DI571" s="4"/>
      <c r="DJ571" s="4"/>
      <c r="DK571" s="4"/>
      <c r="DL571" s="4"/>
      <c r="DM571" s="4"/>
      <c r="DN571" s="4"/>
      <c r="DO571" s="4"/>
      <c r="DP571" s="4"/>
      <c r="DQ571" s="4"/>
      <c r="DR571" s="4"/>
      <c r="DS571" s="4"/>
      <c r="DT571" s="4"/>
      <c r="DU571" s="4"/>
      <c r="DV571" s="4"/>
      <c r="DW571" s="4"/>
      <c r="DX571" s="4"/>
      <c r="DY571" s="4"/>
      <c r="DZ571" s="4"/>
      <c r="EA571" s="4"/>
      <c r="EB571" s="4"/>
      <c r="EC571" s="4"/>
      <c r="ED571" s="4"/>
      <c r="EE571" s="4"/>
      <c r="EF571" s="4"/>
      <c r="EG571" s="4"/>
      <c r="EH571" s="4"/>
      <c r="EI571" s="4"/>
      <c r="EJ571" s="4"/>
      <c r="EK571" s="4"/>
      <c r="EL571" s="4"/>
      <c r="EM571" s="4"/>
      <c r="EN571" s="4"/>
      <c r="EO571" s="4"/>
      <c r="EP571" s="4"/>
      <c r="EQ571" s="4"/>
      <c r="ER571" s="4"/>
      <c r="ES571" s="4"/>
      <c r="ET571" s="4"/>
      <c r="EU571" s="4"/>
      <c r="EV571" s="4"/>
      <c r="EW571" s="4"/>
      <c r="EX571" s="4"/>
      <c r="EY571" s="4"/>
      <c r="EZ571" s="4"/>
      <c r="FA571" s="4"/>
      <c r="FB571" s="4"/>
      <c r="FC571" s="4"/>
      <c r="FD571" s="4"/>
      <c r="FE571" s="4"/>
      <c r="FF571" s="4"/>
      <c r="FG571" s="4"/>
      <c r="FH571" s="4"/>
      <c r="FI571" s="4"/>
      <c r="FJ571" s="4"/>
      <c r="FK571" s="4"/>
      <c r="FL571" s="4"/>
      <c r="FM571" s="4"/>
      <c r="FN571" s="4"/>
      <c r="FO571" s="4"/>
      <c r="FP571" s="4"/>
      <c r="FQ571" s="4"/>
      <c r="FR571" s="4"/>
      <c r="FS571" s="4"/>
      <c r="FT571" s="4"/>
      <c r="FU571" s="4"/>
      <c r="FV571" s="4"/>
      <c r="FW571" s="4"/>
      <c r="FX571" s="4"/>
      <c r="FY571" s="4"/>
      <c r="FZ571" s="4"/>
      <c r="GA571" s="4"/>
      <c r="GB571" s="4"/>
      <c r="GC571" s="4"/>
      <c r="GD571" s="4"/>
      <c r="GE571" s="4"/>
      <c r="GF571" s="4"/>
      <c r="GG571" s="4"/>
      <c r="GH571" s="4"/>
      <c r="GI571" s="4"/>
      <c r="GJ571" s="4"/>
    </row>
    <row r="572" spans="21:192" x14ac:dyDescent="0.3">
      <c r="U572" s="14"/>
      <c r="V572" s="4"/>
      <c r="W572" s="4"/>
      <c r="X572" s="14"/>
      <c r="Y572" s="4"/>
      <c r="Z572" s="4"/>
      <c r="AA572" s="14"/>
      <c r="AB572" s="4"/>
      <c r="AC572" s="4"/>
      <c r="AD572" s="1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c r="BY572" s="4"/>
      <c r="BZ572" s="4"/>
      <c r="CA572" s="4"/>
      <c r="CB572" s="4"/>
      <c r="CC572" s="4"/>
      <c r="CD572" s="4"/>
      <c r="CE572" s="4"/>
      <c r="CF572" s="4"/>
      <c r="CG572" s="4"/>
      <c r="CH572" s="4"/>
      <c r="CI572" s="4"/>
      <c r="CJ572" s="4"/>
      <c r="CK572" s="4"/>
      <c r="CL572" s="4"/>
      <c r="CM572" s="4"/>
      <c r="CN572" s="4"/>
      <c r="CO572" s="4"/>
      <c r="CP572" s="4"/>
      <c r="CQ572" s="4"/>
      <c r="CR572" s="4"/>
      <c r="CS572" s="4"/>
      <c r="CT572" s="4"/>
      <c r="CU572" s="4"/>
      <c r="CV572" s="4"/>
      <c r="CW572" s="4"/>
      <c r="CX572" s="4"/>
      <c r="CY572" s="4"/>
      <c r="CZ572" s="4"/>
      <c r="DA572" s="4"/>
      <c r="DB572" s="4"/>
      <c r="DC572" s="4"/>
      <c r="DD572" s="4"/>
      <c r="DE572" s="4"/>
      <c r="DF572" s="4"/>
      <c r="DG572" s="4"/>
      <c r="DH572" s="4"/>
      <c r="DI572" s="4"/>
      <c r="DJ572" s="4"/>
      <c r="DK572" s="4"/>
      <c r="DL572" s="4"/>
      <c r="DM572" s="4"/>
      <c r="DN572" s="4"/>
      <c r="DO572" s="4"/>
      <c r="DP572" s="4"/>
      <c r="DQ572" s="4"/>
      <c r="DR572" s="4"/>
      <c r="DS572" s="4"/>
      <c r="DT572" s="4"/>
      <c r="DU572" s="4"/>
      <c r="DV572" s="4"/>
      <c r="DW572" s="4"/>
      <c r="DX572" s="4"/>
      <c r="DY572" s="4"/>
      <c r="DZ572" s="4"/>
      <c r="EA572" s="4"/>
      <c r="EB572" s="4"/>
      <c r="EC572" s="4"/>
      <c r="ED572" s="4"/>
      <c r="EE572" s="4"/>
      <c r="EF572" s="4"/>
      <c r="EG572" s="4"/>
      <c r="EH572" s="4"/>
      <c r="EI572" s="4"/>
      <c r="EJ572" s="4"/>
      <c r="EK572" s="4"/>
      <c r="EL572" s="4"/>
      <c r="EM572" s="4"/>
      <c r="EN572" s="4"/>
      <c r="EO572" s="4"/>
      <c r="EP572" s="4"/>
      <c r="EQ572" s="4"/>
      <c r="ER572" s="4"/>
      <c r="ES572" s="4"/>
      <c r="ET572" s="4"/>
      <c r="EU572" s="4"/>
      <c r="EV572" s="4"/>
      <c r="EW572" s="4"/>
      <c r="EX572" s="4"/>
      <c r="EY572" s="4"/>
      <c r="EZ572" s="4"/>
      <c r="FA572" s="4"/>
      <c r="FB572" s="4"/>
      <c r="FC572" s="4"/>
      <c r="FD572" s="4"/>
      <c r="FE572" s="4"/>
      <c r="FF572" s="4"/>
      <c r="FG572" s="4"/>
      <c r="FH572" s="4"/>
      <c r="FI572" s="4"/>
      <c r="FJ572" s="4"/>
      <c r="FK572" s="4"/>
      <c r="FL572" s="4"/>
      <c r="FM572" s="4"/>
      <c r="FN572" s="4"/>
      <c r="FO572" s="4"/>
      <c r="FP572" s="4"/>
      <c r="FQ572" s="4"/>
      <c r="FR572" s="4"/>
      <c r="FS572" s="4"/>
      <c r="FT572" s="4"/>
      <c r="FU572" s="4"/>
      <c r="FV572" s="4"/>
      <c r="FW572" s="4"/>
      <c r="FX572" s="4"/>
      <c r="FY572" s="4"/>
      <c r="FZ572" s="4"/>
      <c r="GA572" s="4"/>
      <c r="GB572" s="4"/>
      <c r="GC572" s="4"/>
      <c r="GD572" s="4"/>
      <c r="GE572" s="4"/>
      <c r="GF572" s="4"/>
      <c r="GG572" s="4"/>
      <c r="GH572" s="4"/>
      <c r="GI572" s="4"/>
      <c r="GJ572" s="4"/>
    </row>
    <row r="573" spans="21:192" x14ac:dyDescent="0.3">
      <c r="U573" s="14"/>
      <c r="V573" s="4"/>
      <c r="W573" s="4"/>
      <c r="X573" s="14"/>
      <c r="Y573" s="4"/>
      <c r="Z573" s="4"/>
      <c r="AA573" s="14"/>
      <c r="AB573" s="4"/>
      <c r="AC573" s="4"/>
      <c r="AD573" s="1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c r="BY573" s="4"/>
      <c r="BZ573" s="4"/>
      <c r="CA573" s="4"/>
      <c r="CB573" s="4"/>
      <c r="CC573" s="4"/>
      <c r="CD573" s="4"/>
      <c r="CE573" s="4"/>
      <c r="CF573" s="4"/>
      <c r="CG573" s="4"/>
      <c r="CH573" s="4"/>
      <c r="CI573" s="4"/>
      <c r="CJ573" s="4"/>
      <c r="CK573" s="4"/>
      <c r="CL573" s="4"/>
      <c r="CM573" s="4"/>
      <c r="CN573" s="4"/>
      <c r="CO573" s="4"/>
      <c r="CP573" s="4"/>
      <c r="CQ573" s="4"/>
      <c r="CR573" s="4"/>
      <c r="CS573" s="4"/>
      <c r="CT573" s="4"/>
      <c r="CU573" s="4"/>
      <c r="CV573" s="4"/>
      <c r="CW573" s="4"/>
      <c r="CX573" s="4"/>
      <c r="CY573" s="4"/>
      <c r="CZ573" s="4"/>
      <c r="DA573" s="4"/>
      <c r="DB573" s="4"/>
      <c r="DC573" s="4"/>
      <c r="DD573" s="4"/>
      <c r="DE573" s="4"/>
      <c r="DF573" s="4"/>
      <c r="DG573" s="4"/>
      <c r="DH573" s="4"/>
      <c r="DI573" s="4"/>
      <c r="DJ573" s="4"/>
      <c r="DK573" s="4"/>
      <c r="DL573" s="4"/>
      <c r="DM573" s="4"/>
      <c r="DN573" s="4"/>
      <c r="DO573" s="4"/>
      <c r="DP573" s="4"/>
      <c r="DQ573" s="4"/>
      <c r="DR573" s="4"/>
      <c r="DS573" s="4"/>
      <c r="DT573" s="4"/>
      <c r="DU573" s="4"/>
      <c r="DV573" s="4"/>
      <c r="DW573" s="4"/>
      <c r="DX573" s="4"/>
      <c r="DY573" s="4"/>
      <c r="DZ573" s="4"/>
      <c r="EA573" s="4"/>
      <c r="EB573" s="4"/>
      <c r="EC573" s="4"/>
      <c r="ED573" s="4"/>
      <c r="EE573" s="4"/>
      <c r="EF573" s="4"/>
      <c r="EG573" s="4"/>
      <c r="EH573" s="4"/>
      <c r="EI573" s="4"/>
      <c r="EJ573" s="4"/>
      <c r="EK573" s="4"/>
      <c r="EL573" s="4"/>
      <c r="EM573" s="4"/>
      <c r="EN573" s="4"/>
      <c r="EO573" s="4"/>
      <c r="EP573" s="4"/>
      <c r="EQ573" s="4"/>
      <c r="ER573" s="4"/>
      <c r="ES573" s="4"/>
      <c r="ET573" s="4"/>
      <c r="EU573" s="4"/>
      <c r="EV573" s="4"/>
      <c r="EW573" s="4"/>
      <c r="EX573" s="4"/>
      <c r="EY573" s="4"/>
      <c r="EZ573" s="4"/>
      <c r="FA573" s="4"/>
      <c r="FB573" s="4"/>
      <c r="FC573" s="4"/>
      <c r="FD573" s="4"/>
      <c r="FE573" s="4"/>
      <c r="FF573" s="4"/>
      <c r="FG573" s="4"/>
      <c r="FH573" s="4"/>
      <c r="FI573" s="4"/>
      <c r="FJ573" s="4"/>
      <c r="FK573" s="4"/>
      <c r="FL573" s="4"/>
      <c r="FM573" s="4"/>
      <c r="FN573" s="4"/>
      <c r="FO573" s="4"/>
      <c r="FP573" s="4"/>
      <c r="FQ573" s="4"/>
      <c r="FR573" s="4"/>
      <c r="FS573" s="4"/>
      <c r="FT573" s="4"/>
      <c r="FU573" s="4"/>
      <c r="FV573" s="4"/>
      <c r="FW573" s="4"/>
      <c r="FX573" s="4"/>
      <c r="FY573" s="4"/>
      <c r="FZ573" s="4"/>
      <c r="GA573" s="4"/>
      <c r="GB573" s="4"/>
      <c r="GC573" s="4"/>
      <c r="GD573" s="4"/>
      <c r="GE573" s="4"/>
      <c r="GF573" s="4"/>
      <c r="GG573" s="4"/>
      <c r="GH573" s="4"/>
      <c r="GI573" s="4"/>
      <c r="GJ573" s="4"/>
    </row>
    <row r="574" spans="21:192" x14ac:dyDescent="0.3">
      <c r="U574" s="14"/>
      <c r="V574" s="4"/>
      <c r="W574" s="4"/>
      <c r="X574" s="14"/>
      <c r="Y574" s="4"/>
      <c r="Z574" s="4"/>
      <c r="AA574" s="14"/>
      <c r="AB574" s="4"/>
      <c r="AC574" s="4"/>
      <c r="AD574" s="1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4"/>
      <c r="CF574" s="4"/>
      <c r="CG574" s="4"/>
      <c r="CH574" s="4"/>
      <c r="CI574" s="4"/>
      <c r="CJ574" s="4"/>
      <c r="CK574" s="4"/>
      <c r="CL574" s="4"/>
      <c r="CM574" s="4"/>
      <c r="CN574" s="4"/>
      <c r="CO574" s="4"/>
      <c r="CP574" s="4"/>
      <c r="CQ574" s="4"/>
      <c r="CR574" s="4"/>
      <c r="CS574" s="4"/>
      <c r="CT574" s="4"/>
      <c r="CU574" s="4"/>
      <c r="CV574" s="4"/>
      <c r="CW574" s="4"/>
      <c r="CX574" s="4"/>
      <c r="CY574" s="4"/>
      <c r="CZ574" s="4"/>
      <c r="DA574" s="4"/>
      <c r="DB574" s="4"/>
      <c r="DC574" s="4"/>
      <c r="DD574" s="4"/>
      <c r="DE574" s="4"/>
      <c r="DF574" s="4"/>
      <c r="DG574" s="4"/>
      <c r="DH574" s="4"/>
      <c r="DI574" s="4"/>
      <c r="DJ574" s="4"/>
      <c r="DK574" s="4"/>
      <c r="DL574" s="4"/>
      <c r="DM574" s="4"/>
      <c r="DN574" s="4"/>
      <c r="DO574" s="4"/>
      <c r="DP574" s="4"/>
      <c r="DQ574" s="4"/>
      <c r="DR574" s="4"/>
      <c r="DS574" s="4"/>
      <c r="DT574" s="4"/>
      <c r="DU574" s="4"/>
      <c r="DV574" s="4"/>
      <c r="DW574" s="4"/>
      <c r="DX574" s="4"/>
      <c r="DY574" s="4"/>
      <c r="DZ574" s="4"/>
      <c r="EA574" s="4"/>
      <c r="EB574" s="4"/>
      <c r="EC574" s="4"/>
      <c r="ED574" s="4"/>
      <c r="EE574" s="4"/>
      <c r="EF574" s="4"/>
      <c r="EG574" s="4"/>
      <c r="EH574" s="4"/>
      <c r="EI574" s="4"/>
      <c r="EJ574" s="4"/>
      <c r="EK574" s="4"/>
      <c r="EL574" s="4"/>
      <c r="EM574" s="4"/>
      <c r="EN574" s="4"/>
      <c r="EO574" s="4"/>
      <c r="EP574" s="4"/>
      <c r="EQ574" s="4"/>
      <c r="ER574" s="4"/>
      <c r="ES574" s="4"/>
      <c r="ET574" s="4"/>
      <c r="EU574" s="4"/>
      <c r="EV574" s="4"/>
      <c r="EW574" s="4"/>
      <c r="EX574" s="4"/>
      <c r="EY574" s="4"/>
      <c r="EZ574" s="4"/>
      <c r="FA574" s="4"/>
      <c r="FB574" s="4"/>
      <c r="FC574" s="4"/>
      <c r="FD574" s="4"/>
      <c r="FE574" s="4"/>
      <c r="FF574" s="4"/>
      <c r="FG574" s="4"/>
      <c r="FH574" s="4"/>
      <c r="FI574" s="4"/>
      <c r="FJ574" s="4"/>
      <c r="FK574" s="4"/>
      <c r="FL574" s="4"/>
      <c r="FM574" s="4"/>
      <c r="FN574" s="4"/>
      <c r="FO574" s="4"/>
      <c r="FP574" s="4"/>
      <c r="FQ574" s="4"/>
      <c r="FR574" s="4"/>
      <c r="FS574" s="4"/>
      <c r="FT574" s="4"/>
      <c r="FU574" s="4"/>
      <c r="FV574" s="4"/>
      <c r="FW574" s="4"/>
      <c r="FX574" s="4"/>
      <c r="FY574" s="4"/>
      <c r="FZ574" s="4"/>
      <c r="GA574" s="4"/>
      <c r="GB574" s="4"/>
      <c r="GC574" s="4"/>
      <c r="GD574" s="4"/>
      <c r="GE574" s="4"/>
      <c r="GF574" s="4"/>
      <c r="GG574" s="4"/>
      <c r="GH574" s="4"/>
      <c r="GI574" s="4"/>
      <c r="GJ574" s="4"/>
    </row>
    <row r="575" spans="21:192" x14ac:dyDescent="0.3">
      <c r="U575" s="14"/>
      <c r="V575" s="4"/>
      <c r="W575" s="4"/>
      <c r="X575" s="14"/>
      <c r="Y575" s="4"/>
      <c r="Z575" s="4"/>
      <c r="AA575" s="14"/>
      <c r="AB575" s="4"/>
      <c r="AC575" s="4"/>
      <c r="AD575" s="1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c r="BY575" s="4"/>
      <c r="BZ575" s="4"/>
      <c r="CA575" s="4"/>
      <c r="CB575" s="4"/>
      <c r="CC575" s="4"/>
      <c r="CD575" s="4"/>
      <c r="CE575" s="4"/>
      <c r="CF575" s="4"/>
      <c r="CG575" s="4"/>
      <c r="CH575" s="4"/>
      <c r="CI575" s="4"/>
      <c r="CJ575" s="4"/>
      <c r="CK575" s="4"/>
      <c r="CL575" s="4"/>
      <c r="CM575" s="4"/>
      <c r="CN575" s="4"/>
      <c r="CO575" s="4"/>
      <c r="CP575" s="4"/>
      <c r="CQ575" s="4"/>
      <c r="CR575" s="4"/>
      <c r="CS575" s="4"/>
      <c r="CT575" s="4"/>
      <c r="CU575" s="4"/>
      <c r="CV575" s="4"/>
      <c r="CW575" s="4"/>
      <c r="CX575" s="4"/>
      <c r="CY575" s="4"/>
      <c r="CZ575" s="4"/>
      <c r="DA575" s="4"/>
      <c r="DB575" s="4"/>
      <c r="DC575" s="4"/>
      <c r="DD575" s="4"/>
      <c r="DE575" s="4"/>
      <c r="DF575" s="4"/>
      <c r="DG575" s="4"/>
      <c r="DH575" s="4"/>
      <c r="DI575" s="4"/>
      <c r="DJ575" s="4"/>
      <c r="DK575" s="4"/>
      <c r="DL575" s="4"/>
      <c r="DM575" s="4"/>
      <c r="DN575" s="4"/>
      <c r="DO575" s="4"/>
      <c r="DP575" s="4"/>
      <c r="DQ575" s="4"/>
      <c r="DR575" s="4"/>
      <c r="DS575" s="4"/>
      <c r="DT575" s="4"/>
      <c r="DU575" s="4"/>
      <c r="DV575" s="4"/>
      <c r="DW575" s="4"/>
      <c r="DX575" s="4"/>
      <c r="DY575" s="4"/>
      <c r="DZ575" s="4"/>
      <c r="EA575" s="4"/>
      <c r="EB575" s="4"/>
      <c r="EC575" s="4"/>
      <c r="ED575" s="4"/>
      <c r="EE575" s="4"/>
      <c r="EF575" s="4"/>
      <c r="EG575" s="4"/>
      <c r="EH575" s="4"/>
      <c r="EI575" s="4"/>
      <c r="EJ575" s="4"/>
      <c r="EK575" s="4"/>
      <c r="EL575" s="4"/>
      <c r="EM575" s="4"/>
      <c r="EN575" s="4"/>
      <c r="EO575" s="4"/>
      <c r="EP575" s="4"/>
      <c r="EQ575" s="4"/>
      <c r="ER575" s="4"/>
      <c r="ES575" s="4"/>
      <c r="ET575" s="4"/>
      <c r="EU575" s="4"/>
      <c r="EV575" s="4"/>
      <c r="EW575" s="4"/>
      <c r="EX575" s="4"/>
      <c r="EY575" s="4"/>
      <c r="EZ575" s="4"/>
      <c r="FA575" s="4"/>
      <c r="FB575" s="4"/>
      <c r="FC575" s="4"/>
      <c r="FD575" s="4"/>
      <c r="FE575" s="4"/>
      <c r="FF575" s="4"/>
      <c r="FG575" s="4"/>
      <c r="FH575" s="4"/>
      <c r="FI575" s="4"/>
      <c r="FJ575" s="4"/>
      <c r="FK575" s="4"/>
      <c r="FL575" s="4"/>
      <c r="FM575" s="4"/>
      <c r="FN575" s="4"/>
      <c r="FO575" s="4"/>
      <c r="FP575" s="4"/>
      <c r="FQ575" s="4"/>
      <c r="FR575" s="4"/>
      <c r="FS575" s="4"/>
      <c r="FT575" s="4"/>
      <c r="FU575" s="4"/>
      <c r="FV575" s="4"/>
      <c r="FW575" s="4"/>
      <c r="FX575" s="4"/>
      <c r="FY575" s="4"/>
      <c r="FZ575" s="4"/>
      <c r="GA575" s="4"/>
      <c r="GB575" s="4"/>
      <c r="GC575" s="4"/>
      <c r="GD575" s="4"/>
      <c r="GE575" s="4"/>
      <c r="GF575" s="4"/>
      <c r="GG575" s="4"/>
      <c r="GH575" s="4"/>
      <c r="GI575" s="4"/>
      <c r="GJ575" s="4"/>
    </row>
    <row r="576" spans="21:192" x14ac:dyDescent="0.3">
      <c r="U576" s="14"/>
      <c r="V576" s="4"/>
      <c r="W576" s="4"/>
      <c r="X576" s="14"/>
      <c r="Y576" s="4"/>
      <c r="Z576" s="4"/>
      <c r="AA576" s="14"/>
      <c r="AB576" s="4"/>
      <c r="AC576" s="4"/>
      <c r="AD576" s="1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4"/>
      <c r="CF576" s="4"/>
      <c r="CG576" s="4"/>
      <c r="CH576" s="4"/>
      <c r="CI576" s="4"/>
      <c r="CJ576" s="4"/>
      <c r="CK576" s="4"/>
      <c r="CL576" s="4"/>
      <c r="CM576" s="4"/>
      <c r="CN576" s="4"/>
      <c r="CO576" s="4"/>
      <c r="CP576" s="4"/>
      <c r="CQ576" s="4"/>
      <c r="CR576" s="4"/>
      <c r="CS576" s="4"/>
      <c r="CT576" s="4"/>
      <c r="CU576" s="4"/>
      <c r="CV576" s="4"/>
      <c r="CW576" s="4"/>
      <c r="CX576" s="4"/>
      <c r="CY576" s="4"/>
      <c r="CZ576" s="4"/>
      <c r="DA576" s="4"/>
      <c r="DB576" s="4"/>
      <c r="DC576" s="4"/>
      <c r="DD576" s="4"/>
      <c r="DE576" s="4"/>
      <c r="DF576" s="4"/>
      <c r="DG576" s="4"/>
      <c r="DH576" s="4"/>
      <c r="DI576" s="4"/>
      <c r="DJ576" s="4"/>
      <c r="DK576" s="4"/>
      <c r="DL576" s="4"/>
      <c r="DM576" s="4"/>
      <c r="DN576" s="4"/>
      <c r="DO576" s="4"/>
      <c r="DP576" s="4"/>
      <c r="DQ576" s="4"/>
      <c r="DR576" s="4"/>
      <c r="DS576" s="4"/>
      <c r="DT576" s="4"/>
      <c r="DU576" s="4"/>
      <c r="DV576" s="4"/>
      <c r="DW576" s="4"/>
      <c r="DX576" s="4"/>
      <c r="DY576" s="4"/>
      <c r="DZ576" s="4"/>
      <c r="EA576" s="4"/>
      <c r="EB576" s="4"/>
      <c r="EC576" s="4"/>
      <c r="ED576" s="4"/>
      <c r="EE576" s="4"/>
      <c r="EF576" s="4"/>
      <c r="EG576" s="4"/>
      <c r="EH576" s="4"/>
      <c r="EI576" s="4"/>
      <c r="EJ576" s="4"/>
      <c r="EK576" s="4"/>
      <c r="EL576" s="4"/>
      <c r="EM576" s="4"/>
      <c r="EN576" s="4"/>
      <c r="EO576" s="4"/>
      <c r="EP576" s="4"/>
      <c r="EQ576" s="4"/>
      <c r="ER576" s="4"/>
      <c r="ES576" s="4"/>
      <c r="ET576" s="4"/>
      <c r="EU576" s="4"/>
      <c r="EV576" s="4"/>
      <c r="EW576" s="4"/>
      <c r="EX576" s="4"/>
      <c r="EY576" s="4"/>
      <c r="EZ576" s="4"/>
      <c r="FA576" s="4"/>
      <c r="FB576" s="4"/>
      <c r="FC576" s="4"/>
      <c r="FD576" s="4"/>
      <c r="FE576" s="4"/>
      <c r="FF576" s="4"/>
      <c r="FG576" s="4"/>
      <c r="FH576" s="4"/>
      <c r="FI576" s="4"/>
      <c r="FJ576" s="4"/>
      <c r="FK576" s="4"/>
      <c r="FL576" s="4"/>
      <c r="FM576" s="4"/>
      <c r="FN576" s="4"/>
      <c r="FO576" s="4"/>
      <c r="FP576" s="4"/>
      <c r="FQ576" s="4"/>
      <c r="FR576" s="4"/>
      <c r="FS576" s="4"/>
      <c r="FT576" s="4"/>
      <c r="FU576" s="4"/>
      <c r="FV576" s="4"/>
      <c r="FW576" s="4"/>
      <c r="FX576" s="4"/>
      <c r="FY576" s="4"/>
      <c r="FZ576" s="4"/>
      <c r="GA576" s="4"/>
      <c r="GB576" s="4"/>
      <c r="GC576" s="4"/>
      <c r="GD576" s="4"/>
      <c r="GE576" s="4"/>
      <c r="GF576" s="4"/>
      <c r="GG576" s="4"/>
      <c r="GH576" s="4"/>
      <c r="GI576" s="4"/>
      <c r="GJ576" s="4"/>
    </row>
    <row r="577" spans="21:192" x14ac:dyDescent="0.3">
      <c r="U577" s="14"/>
      <c r="V577" s="4"/>
      <c r="W577" s="4"/>
      <c r="X577" s="14"/>
      <c r="Y577" s="4"/>
      <c r="Z577" s="4"/>
      <c r="AA577" s="14"/>
      <c r="AB577" s="4"/>
      <c r="AC577" s="4"/>
      <c r="AD577" s="1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4"/>
      <c r="CF577" s="4"/>
      <c r="CG577" s="4"/>
      <c r="CH577" s="4"/>
      <c r="CI577" s="4"/>
      <c r="CJ577" s="4"/>
      <c r="CK577" s="4"/>
      <c r="CL577" s="4"/>
      <c r="CM577" s="4"/>
      <c r="CN577" s="4"/>
      <c r="CO577" s="4"/>
      <c r="CP577" s="4"/>
      <c r="CQ577" s="4"/>
      <c r="CR577" s="4"/>
      <c r="CS577" s="4"/>
      <c r="CT577" s="4"/>
      <c r="CU577" s="4"/>
      <c r="CV577" s="4"/>
      <c r="CW577" s="4"/>
      <c r="CX577" s="4"/>
      <c r="CY577" s="4"/>
      <c r="CZ577" s="4"/>
      <c r="DA577" s="4"/>
      <c r="DB577" s="4"/>
      <c r="DC577" s="4"/>
      <c r="DD577" s="4"/>
      <c r="DE577" s="4"/>
      <c r="DF577" s="4"/>
      <c r="DG577" s="4"/>
      <c r="DH577" s="4"/>
      <c r="DI577" s="4"/>
      <c r="DJ577" s="4"/>
      <c r="DK577" s="4"/>
      <c r="DL577" s="4"/>
      <c r="DM577" s="4"/>
      <c r="DN577" s="4"/>
      <c r="DO577" s="4"/>
      <c r="DP577" s="4"/>
      <c r="DQ577" s="4"/>
      <c r="DR577" s="4"/>
      <c r="DS577" s="4"/>
      <c r="DT577" s="4"/>
      <c r="DU577" s="4"/>
      <c r="DV577" s="4"/>
      <c r="DW577" s="4"/>
      <c r="DX577" s="4"/>
      <c r="DY577" s="4"/>
      <c r="DZ577" s="4"/>
      <c r="EA577" s="4"/>
      <c r="EB577" s="4"/>
      <c r="EC577" s="4"/>
      <c r="ED577" s="4"/>
      <c r="EE577" s="4"/>
      <c r="EF577" s="4"/>
      <c r="EG577" s="4"/>
      <c r="EH577" s="4"/>
      <c r="EI577" s="4"/>
      <c r="EJ577" s="4"/>
      <c r="EK577" s="4"/>
      <c r="EL577" s="4"/>
      <c r="EM577" s="4"/>
      <c r="EN577" s="4"/>
      <c r="EO577" s="4"/>
      <c r="EP577" s="4"/>
      <c r="EQ577" s="4"/>
      <c r="ER577" s="4"/>
      <c r="ES577" s="4"/>
      <c r="ET577" s="4"/>
      <c r="EU577" s="4"/>
      <c r="EV577" s="4"/>
      <c r="EW577" s="4"/>
      <c r="EX577" s="4"/>
      <c r="EY577" s="4"/>
      <c r="EZ577" s="4"/>
      <c r="FA577" s="4"/>
      <c r="FB577" s="4"/>
      <c r="FC577" s="4"/>
      <c r="FD577" s="4"/>
      <c r="FE577" s="4"/>
      <c r="FF577" s="4"/>
      <c r="FG577" s="4"/>
      <c r="FH577" s="4"/>
      <c r="FI577" s="4"/>
      <c r="FJ577" s="4"/>
      <c r="FK577" s="4"/>
      <c r="FL577" s="4"/>
      <c r="FM577" s="4"/>
      <c r="FN577" s="4"/>
      <c r="FO577" s="4"/>
      <c r="FP577" s="4"/>
      <c r="FQ577" s="4"/>
      <c r="FR577" s="4"/>
      <c r="FS577" s="4"/>
      <c r="FT577" s="4"/>
      <c r="FU577" s="4"/>
      <c r="FV577" s="4"/>
      <c r="FW577" s="4"/>
      <c r="FX577" s="4"/>
      <c r="FY577" s="4"/>
      <c r="FZ577" s="4"/>
      <c r="GA577" s="4"/>
      <c r="GB577" s="4"/>
      <c r="GC577" s="4"/>
      <c r="GD577" s="4"/>
      <c r="GE577" s="4"/>
      <c r="GF577" s="4"/>
      <c r="GG577" s="4"/>
      <c r="GH577" s="4"/>
      <c r="GI577" s="4"/>
      <c r="GJ577" s="4"/>
    </row>
    <row r="578" spans="21:192" x14ac:dyDescent="0.3">
      <c r="U578" s="14"/>
      <c r="V578" s="4"/>
      <c r="W578" s="4"/>
      <c r="X578" s="14"/>
      <c r="Y578" s="4"/>
      <c r="Z578" s="4"/>
      <c r="AA578" s="14"/>
      <c r="AB578" s="4"/>
      <c r="AC578" s="4"/>
      <c r="AD578" s="1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c r="CG578" s="4"/>
      <c r="CH578" s="4"/>
      <c r="CI578" s="4"/>
      <c r="CJ578" s="4"/>
      <c r="CK578" s="4"/>
      <c r="CL578" s="4"/>
      <c r="CM578" s="4"/>
      <c r="CN578" s="4"/>
      <c r="CO578" s="4"/>
      <c r="CP578" s="4"/>
      <c r="CQ578" s="4"/>
      <c r="CR578" s="4"/>
      <c r="CS578" s="4"/>
      <c r="CT578" s="4"/>
      <c r="CU578" s="4"/>
      <c r="CV578" s="4"/>
      <c r="CW578" s="4"/>
      <c r="CX578" s="4"/>
      <c r="CY578" s="4"/>
      <c r="CZ578" s="4"/>
      <c r="DA578" s="4"/>
      <c r="DB578" s="4"/>
      <c r="DC578" s="4"/>
      <c r="DD578" s="4"/>
      <c r="DE578" s="4"/>
      <c r="DF578" s="4"/>
      <c r="DG578" s="4"/>
      <c r="DH578" s="4"/>
      <c r="DI578" s="4"/>
      <c r="DJ578" s="4"/>
      <c r="DK578" s="4"/>
      <c r="DL578" s="4"/>
      <c r="DM578" s="4"/>
      <c r="DN578" s="4"/>
      <c r="DO578" s="4"/>
      <c r="DP578" s="4"/>
      <c r="DQ578" s="4"/>
      <c r="DR578" s="4"/>
      <c r="DS578" s="4"/>
      <c r="DT578" s="4"/>
      <c r="DU578" s="4"/>
      <c r="DV578" s="4"/>
      <c r="DW578" s="4"/>
      <c r="DX578" s="4"/>
      <c r="DY578" s="4"/>
      <c r="DZ578" s="4"/>
      <c r="EA578" s="4"/>
      <c r="EB578" s="4"/>
      <c r="EC578" s="4"/>
      <c r="ED578" s="4"/>
      <c r="EE578" s="4"/>
      <c r="EF578" s="4"/>
      <c r="EG578" s="4"/>
      <c r="EH578" s="4"/>
      <c r="EI578" s="4"/>
      <c r="EJ578" s="4"/>
      <c r="EK578" s="4"/>
      <c r="EL578" s="4"/>
      <c r="EM578" s="4"/>
      <c r="EN578" s="4"/>
      <c r="EO578" s="4"/>
      <c r="EP578" s="4"/>
      <c r="EQ578" s="4"/>
      <c r="ER578" s="4"/>
      <c r="ES578" s="4"/>
      <c r="ET578" s="4"/>
      <c r="EU578" s="4"/>
      <c r="EV578" s="4"/>
      <c r="EW578" s="4"/>
      <c r="EX578" s="4"/>
      <c r="EY578" s="4"/>
      <c r="EZ578" s="4"/>
      <c r="FA578" s="4"/>
      <c r="FB578" s="4"/>
      <c r="FC578" s="4"/>
      <c r="FD578" s="4"/>
      <c r="FE578" s="4"/>
      <c r="FF578" s="4"/>
      <c r="FG578" s="4"/>
      <c r="FH578" s="4"/>
      <c r="FI578" s="4"/>
      <c r="FJ578" s="4"/>
      <c r="FK578" s="4"/>
      <c r="FL578" s="4"/>
      <c r="FM578" s="4"/>
      <c r="FN578" s="4"/>
      <c r="FO578" s="4"/>
      <c r="FP578" s="4"/>
      <c r="FQ578" s="4"/>
      <c r="FR578" s="4"/>
      <c r="FS578" s="4"/>
      <c r="FT578" s="4"/>
      <c r="FU578" s="4"/>
      <c r="FV578" s="4"/>
      <c r="FW578" s="4"/>
      <c r="FX578" s="4"/>
      <c r="FY578" s="4"/>
      <c r="FZ578" s="4"/>
      <c r="GA578" s="4"/>
      <c r="GB578" s="4"/>
      <c r="GC578" s="4"/>
      <c r="GD578" s="4"/>
      <c r="GE578" s="4"/>
      <c r="GF578" s="4"/>
      <c r="GG578" s="4"/>
      <c r="GH578" s="4"/>
      <c r="GI578" s="4"/>
      <c r="GJ578" s="4"/>
    </row>
    <row r="579" spans="21:192" x14ac:dyDescent="0.3">
      <c r="U579" s="14"/>
      <c r="V579" s="4"/>
      <c r="W579" s="4"/>
      <c r="X579" s="14"/>
      <c r="Y579" s="4"/>
      <c r="Z579" s="4"/>
      <c r="AA579" s="14"/>
      <c r="AB579" s="4"/>
      <c r="AC579" s="4"/>
      <c r="AD579" s="1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c r="CG579" s="4"/>
      <c r="CH579" s="4"/>
      <c r="CI579" s="4"/>
      <c r="CJ579" s="4"/>
      <c r="CK579" s="4"/>
      <c r="CL579" s="4"/>
      <c r="CM579" s="4"/>
      <c r="CN579" s="4"/>
      <c r="CO579" s="4"/>
      <c r="CP579" s="4"/>
      <c r="CQ579" s="4"/>
      <c r="CR579" s="4"/>
      <c r="CS579" s="4"/>
      <c r="CT579" s="4"/>
      <c r="CU579" s="4"/>
      <c r="CV579" s="4"/>
      <c r="CW579" s="4"/>
      <c r="CX579" s="4"/>
      <c r="CY579" s="4"/>
      <c r="CZ579" s="4"/>
      <c r="DA579" s="4"/>
      <c r="DB579" s="4"/>
      <c r="DC579" s="4"/>
      <c r="DD579" s="4"/>
      <c r="DE579" s="4"/>
      <c r="DF579" s="4"/>
      <c r="DG579" s="4"/>
      <c r="DH579" s="4"/>
      <c r="DI579" s="4"/>
      <c r="DJ579" s="4"/>
      <c r="DK579" s="4"/>
      <c r="DL579" s="4"/>
      <c r="DM579" s="4"/>
      <c r="DN579" s="4"/>
      <c r="DO579" s="4"/>
      <c r="DP579" s="4"/>
      <c r="DQ579" s="4"/>
      <c r="DR579" s="4"/>
      <c r="DS579" s="4"/>
      <c r="DT579" s="4"/>
      <c r="DU579" s="4"/>
      <c r="DV579" s="4"/>
      <c r="DW579" s="4"/>
      <c r="DX579" s="4"/>
      <c r="DY579" s="4"/>
      <c r="DZ579" s="4"/>
      <c r="EA579" s="4"/>
      <c r="EB579" s="4"/>
      <c r="EC579" s="4"/>
      <c r="ED579" s="4"/>
      <c r="EE579" s="4"/>
      <c r="EF579" s="4"/>
      <c r="EG579" s="4"/>
      <c r="EH579" s="4"/>
      <c r="EI579" s="4"/>
      <c r="EJ579" s="4"/>
      <c r="EK579" s="4"/>
      <c r="EL579" s="4"/>
      <c r="EM579" s="4"/>
      <c r="EN579" s="4"/>
      <c r="EO579" s="4"/>
      <c r="EP579" s="4"/>
      <c r="EQ579" s="4"/>
      <c r="ER579" s="4"/>
      <c r="ES579" s="4"/>
      <c r="ET579" s="4"/>
      <c r="EU579" s="4"/>
      <c r="EV579" s="4"/>
      <c r="EW579" s="4"/>
      <c r="EX579" s="4"/>
      <c r="EY579" s="4"/>
      <c r="EZ579" s="4"/>
      <c r="FA579" s="4"/>
      <c r="FB579" s="4"/>
      <c r="FC579" s="4"/>
      <c r="FD579" s="4"/>
      <c r="FE579" s="4"/>
      <c r="FF579" s="4"/>
      <c r="FG579" s="4"/>
      <c r="FH579" s="4"/>
      <c r="FI579" s="4"/>
      <c r="FJ579" s="4"/>
      <c r="FK579" s="4"/>
      <c r="FL579" s="4"/>
      <c r="FM579" s="4"/>
      <c r="FN579" s="4"/>
      <c r="FO579" s="4"/>
      <c r="FP579" s="4"/>
      <c r="FQ579" s="4"/>
      <c r="FR579" s="4"/>
      <c r="FS579" s="4"/>
      <c r="FT579" s="4"/>
      <c r="FU579" s="4"/>
      <c r="FV579" s="4"/>
      <c r="FW579" s="4"/>
      <c r="FX579" s="4"/>
      <c r="FY579" s="4"/>
      <c r="FZ579" s="4"/>
      <c r="GA579" s="4"/>
      <c r="GB579" s="4"/>
      <c r="GC579" s="4"/>
      <c r="GD579" s="4"/>
      <c r="GE579" s="4"/>
      <c r="GF579" s="4"/>
      <c r="GG579" s="4"/>
      <c r="GH579" s="4"/>
      <c r="GI579" s="4"/>
      <c r="GJ579" s="4"/>
    </row>
    <row r="580" spans="21:192" x14ac:dyDescent="0.3">
      <c r="U580" s="14"/>
      <c r="V580" s="4"/>
      <c r="W580" s="4"/>
      <c r="X580" s="14"/>
      <c r="Y580" s="4"/>
      <c r="Z580" s="4"/>
      <c r="AA580" s="14"/>
      <c r="AB580" s="4"/>
      <c r="AC580" s="4"/>
      <c r="AD580" s="1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c r="CG580" s="4"/>
      <c r="CH580" s="4"/>
      <c r="CI580" s="4"/>
      <c r="CJ580" s="4"/>
      <c r="CK580" s="4"/>
      <c r="CL580" s="4"/>
      <c r="CM580" s="4"/>
      <c r="CN580" s="4"/>
      <c r="CO580" s="4"/>
      <c r="CP580" s="4"/>
      <c r="CQ580" s="4"/>
      <c r="CR580" s="4"/>
      <c r="CS580" s="4"/>
      <c r="CT580" s="4"/>
      <c r="CU580" s="4"/>
      <c r="CV580" s="4"/>
      <c r="CW580" s="4"/>
      <c r="CX580" s="4"/>
      <c r="CY580" s="4"/>
      <c r="CZ580" s="4"/>
      <c r="DA580" s="4"/>
      <c r="DB580" s="4"/>
      <c r="DC580" s="4"/>
      <c r="DD580" s="4"/>
      <c r="DE580" s="4"/>
      <c r="DF580" s="4"/>
      <c r="DG580" s="4"/>
      <c r="DH580" s="4"/>
      <c r="DI580" s="4"/>
      <c r="DJ580" s="4"/>
      <c r="DK580" s="4"/>
      <c r="DL580" s="4"/>
      <c r="DM580" s="4"/>
      <c r="DN580" s="4"/>
      <c r="DO580" s="4"/>
      <c r="DP580" s="4"/>
      <c r="DQ580" s="4"/>
      <c r="DR580" s="4"/>
      <c r="DS580" s="4"/>
      <c r="DT580" s="4"/>
      <c r="DU580" s="4"/>
      <c r="DV580" s="4"/>
      <c r="DW580" s="4"/>
      <c r="DX580" s="4"/>
      <c r="DY580" s="4"/>
      <c r="DZ580" s="4"/>
      <c r="EA580" s="4"/>
      <c r="EB580" s="4"/>
      <c r="EC580" s="4"/>
      <c r="ED580" s="4"/>
      <c r="EE580" s="4"/>
      <c r="EF580" s="4"/>
      <c r="EG580" s="4"/>
      <c r="EH580" s="4"/>
      <c r="EI580" s="4"/>
      <c r="EJ580" s="4"/>
      <c r="EK580" s="4"/>
      <c r="EL580" s="4"/>
      <c r="EM580" s="4"/>
      <c r="EN580" s="4"/>
      <c r="EO580" s="4"/>
      <c r="EP580" s="4"/>
      <c r="EQ580" s="4"/>
      <c r="ER580" s="4"/>
      <c r="ES580" s="4"/>
      <c r="ET580" s="4"/>
      <c r="EU580" s="4"/>
      <c r="EV580" s="4"/>
      <c r="EW580" s="4"/>
      <c r="EX580" s="4"/>
      <c r="EY580" s="4"/>
      <c r="EZ580" s="4"/>
      <c r="FA580" s="4"/>
      <c r="FB580" s="4"/>
      <c r="FC580" s="4"/>
      <c r="FD580" s="4"/>
      <c r="FE580" s="4"/>
      <c r="FF580" s="4"/>
      <c r="FG580" s="4"/>
      <c r="FH580" s="4"/>
      <c r="FI580" s="4"/>
      <c r="FJ580" s="4"/>
      <c r="FK580" s="4"/>
      <c r="FL580" s="4"/>
      <c r="FM580" s="4"/>
      <c r="FN580" s="4"/>
      <c r="FO580" s="4"/>
      <c r="FP580" s="4"/>
      <c r="FQ580" s="4"/>
      <c r="FR580" s="4"/>
      <c r="FS580" s="4"/>
      <c r="FT580" s="4"/>
      <c r="FU580" s="4"/>
      <c r="FV580" s="4"/>
      <c r="FW580" s="4"/>
      <c r="FX580" s="4"/>
      <c r="FY580" s="4"/>
      <c r="FZ580" s="4"/>
      <c r="GA580" s="4"/>
      <c r="GB580" s="4"/>
      <c r="GC580" s="4"/>
      <c r="GD580" s="4"/>
      <c r="GE580" s="4"/>
      <c r="GF580" s="4"/>
      <c r="GG580" s="4"/>
      <c r="GH580" s="4"/>
      <c r="GI580" s="4"/>
      <c r="GJ580" s="4"/>
    </row>
    <row r="581" spans="21:192" x14ac:dyDescent="0.3">
      <c r="U581" s="14"/>
      <c r="V581" s="4"/>
      <c r="W581" s="4"/>
      <c r="X581" s="14"/>
      <c r="Y581" s="4"/>
      <c r="Z581" s="4"/>
      <c r="AA581" s="14"/>
      <c r="AB581" s="4"/>
      <c r="AC581" s="4"/>
      <c r="AD581" s="1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4"/>
      <c r="CF581" s="4"/>
      <c r="CG581" s="4"/>
      <c r="CH581" s="4"/>
      <c r="CI581" s="4"/>
      <c r="CJ581" s="4"/>
      <c r="CK581" s="4"/>
      <c r="CL581" s="4"/>
      <c r="CM581" s="4"/>
      <c r="CN581" s="4"/>
      <c r="CO581" s="4"/>
      <c r="CP581" s="4"/>
      <c r="CQ581" s="4"/>
      <c r="CR581" s="4"/>
      <c r="CS581" s="4"/>
      <c r="CT581" s="4"/>
      <c r="CU581" s="4"/>
      <c r="CV581" s="4"/>
      <c r="CW581" s="4"/>
      <c r="CX581" s="4"/>
      <c r="CY581" s="4"/>
      <c r="CZ581" s="4"/>
      <c r="DA581" s="4"/>
      <c r="DB581" s="4"/>
      <c r="DC581" s="4"/>
      <c r="DD581" s="4"/>
      <c r="DE581" s="4"/>
      <c r="DF581" s="4"/>
      <c r="DG581" s="4"/>
      <c r="DH581" s="4"/>
      <c r="DI581" s="4"/>
      <c r="DJ581" s="4"/>
      <c r="DK581" s="4"/>
      <c r="DL581" s="4"/>
      <c r="DM581" s="4"/>
      <c r="DN581" s="4"/>
      <c r="DO581" s="4"/>
      <c r="DP581" s="4"/>
      <c r="DQ581" s="4"/>
      <c r="DR581" s="4"/>
      <c r="DS581" s="4"/>
      <c r="DT581" s="4"/>
      <c r="DU581" s="4"/>
      <c r="DV581" s="4"/>
      <c r="DW581" s="4"/>
      <c r="DX581" s="4"/>
      <c r="DY581" s="4"/>
      <c r="DZ581" s="4"/>
      <c r="EA581" s="4"/>
      <c r="EB581" s="4"/>
      <c r="EC581" s="4"/>
      <c r="ED581" s="4"/>
      <c r="EE581" s="4"/>
      <c r="EF581" s="4"/>
      <c r="EG581" s="4"/>
      <c r="EH581" s="4"/>
      <c r="EI581" s="4"/>
      <c r="EJ581" s="4"/>
      <c r="EK581" s="4"/>
      <c r="EL581" s="4"/>
      <c r="EM581" s="4"/>
      <c r="EN581" s="4"/>
      <c r="EO581" s="4"/>
      <c r="EP581" s="4"/>
      <c r="EQ581" s="4"/>
      <c r="ER581" s="4"/>
      <c r="ES581" s="4"/>
      <c r="ET581" s="4"/>
      <c r="EU581" s="4"/>
      <c r="EV581" s="4"/>
      <c r="EW581" s="4"/>
      <c r="EX581" s="4"/>
      <c r="EY581" s="4"/>
      <c r="EZ581" s="4"/>
      <c r="FA581" s="4"/>
      <c r="FB581" s="4"/>
      <c r="FC581" s="4"/>
      <c r="FD581" s="4"/>
      <c r="FE581" s="4"/>
      <c r="FF581" s="4"/>
      <c r="FG581" s="4"/>
      <c r="FH581" s="4"/>
      <c r="FI581" s="4"/>
      <c r="FJ581" s="4"/>
      <c r="FK581" s="4"/>
      <c r="FL581" s="4"/>
      <c r="FM581" s="4"/>
      <c r="FN581" s="4"/>
      <c r="FO581" s="4"/>
      <c r="FP581" s="4"/>
      <c r="FQ581" s="4"/>
      <c r="FR581" s="4"/>
      <c r="FS581" s="4"/>
      <c r="FT581" s="4"/>
      <c r="FU581" s="4"/>
      <c r="FV581" s="4"/>
      <c r="FW581" s="4"/>
      <c r="FX581" s="4"/>
      <c r="FY581" s="4"/>
      <c r="FZ581" s="4"/>
      <c r="GA581" s="4"/>
      <c r="GB581" s="4"/>
      <c r="GC581" s="4"/>
      <c r="GD581" s="4"/>
      <c r="GE581" s="4"/>
      <c r="GF581" s="4"/>
      <c r="GG581" s="4"/>
      <c r="GH581" s="4"/>
      <c r="GI581" s="4"/>
      <c r="GJ581" s="4"/>
    </row>
    <row r="582" spans="21:192" x14ac:dyDescent="0.3">
      <c r="U582" s="14"/>
      <c r="V582" s="4"/>
      <c r="W582" s="4"/>
      <c r="X582" s="14"/>
      <c r="Y582" s="4"/>
      <c r="Z582" s="4"/>
      <c r="AA582" s="14"/>
      <c r="AB582" s="4"/>
      <c r="AC582" s="4"/>
      <c r="AD582" s="1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c r="CG582" s="4"/>
      <c r="CH582" s="4"/>
      <c r="CI582" s="4"/>
      <c r="CJ582" s="4"/>
      <c r="CK582" s="4"/>
      <c r="CL582" s="4"/>
      <c r="CM582" s="4"/>
      <c r="CN582" s="4"/>
      <c r="CO582" s="4"/>
      <c r="CP582" s="4"/>
      <c r="CQ582" s="4"/>
      <c r="CR582" s="4"/>
      <c r="CS582" s="4"/>
      <c r="CT582" s="4"/>
      <c r="CU582" s="4"/>
      <c r="CV582" s="4"/>
      <c r="CW582" s="4"/>
      <c r="CX582" s="4"/>
      <c r="CY582" s="4"/>
      <c r="CZ582" s="4"/>
      <c r="DA582" s="4"/>
      <c r="DB582" s="4"/>
      <c r="DC582" s="4"/>
      <c r="DD582" s="4"/>
      <c r="DE582" s="4"/>
      <c r="DF582" s="4"/>
      <c r="DG582" s="4"/>
      <c r="DH582" s="4"/>
      <c r="DI582" s="4"/>
      <c r="DJ582" s="4"/>
      <c r="DK582" s="4"/>
      <c r="DL582" s="4"/>
      <c r="DM582" s="4"/>
      <c r="DN582" s="4"/>
      <c r="DO582" s="4"/>
      <c r="DP582" s="4"/>
      <c r="DQ582" s="4"/>
      <c r="DR582" s="4"/>
      <c r="DS582" s="4"/>
      <c r="DT582" s="4"/>
      <c r="DU582" s="4"/>
      <c r="DV582" s="4"/>
      <c r="DW582" s="4"/>
      <c r="DX582" s="4"/>
      <c r="DY582" s="4"/>
      <c r="DZ582" s="4"/>
      <c r="EA582" s="4"/>
      <c r="EB582" s="4"/>
      <c r="EC582" s="4"/>
      <c r="ED582" s="4"/>
      <c r="EE582" s="4"/>
      <c r="EF582" s="4"/>
      <c r="EG582" s="4"/>
      <c r="EH582" s="4"/>
      <c r="EI582" s="4"/>
      <c r="EJ582" s="4"/>
      <c r="EK582" s="4"/>
      <c r="EL582" s="4"/>
      <c r="EM582" s="4"/>
      <c r="EN582" s="4"/>
      <c r="EO582" s="4"/>
      <c r="EP582" s="4"/>
      <c r="EQ582" s="4"/>
      <c r="ER582" s="4"/>
      <c r="ES582" s="4"/>
      <c r="ET582" s="4"/>
      <c r="EU582" s="4"/>
      <c r="EV582" s="4"/>
      <c r="EW582" s="4"/>
      <c r="EX582" s="4"/>
      <c r="EY582" s="4"/>
      <c r="EZ582" s="4"/>
      <c r="FA582" s="4"/>
      <c r="FB582" s="4"/>
      <c r="FC582" s="4"/>
      <c r="FD582" s="4"/>
      <c r="FE582" s="4"/>
      <c r="FF582" s="4"/>
      <c r="FG582" s="4"/>
      <c r="FH582" s="4"/>
      <c r="FI582" s="4"/>
      <c r="FJ582" s="4"/>
      <c r="FK582" s="4"/>
      <c r="FL582" s="4"/>
      <c r="FM582" s="4"/>
      <c r="FN582" s="4"/>
      <c r="FO582" s="4"/>
      <c r="FP582" s="4"/>
      <c r="FQ582" s="4"/>
      <c r="FR582" s="4"/>
      <c r="FS582" s="4"/>
      <c r="FT582" s="4"/>
      <c r="FU582" s="4"/>
      <c r="FV582" s="4"/>
      <c r="FW582" s="4"/>
      <c r="FX582" s="4"/>
      <c r="FY582" s="4"/>
      <c r="FZ582" s="4"/>
      <c r="GA582" s="4"/>
      <c r="GB582" s="4"/>
      <c r="GC582" s="4"/>
      <c r="GD582" s="4"/>
      <c r="GE582" s="4"/>
      <c r="GF582" s="4"/>
      <c r="GG582" s="4"/>
      <c r="GH582" s="4"/>
      <c r="GI582" s="4"/>
      <c r="GJ582" s="4"/>
    </row>
    <row r="583" spans="21:192" x14ac:dyDescent="0.3">
      <c r="U583" s="14"/>
      <c r="V583" s="4"/>
      <c r="W583" s="4"/>
      <c r="X583" s="14"/>
      <c r="Y583" s="4"/>
      <c r="Z583" s="4"/>
      <c r="AA583" s="14"/>
      <c r="AB583" s="4"/>
      <c r="AC583" s="4"/>
      <c r="AD583" s="1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4"/>
      <c r="CF583" s="4"/>
      <c r="CG583" s="4"/>
      <c r="CH583" s="4"/>
      <c r="CI583" s="4"/>
      <c r="CJ583" s="4"/>
      <c r="CK583" s="4"/>
      <c r="CL583" s="4"/>
      <c r="CM583" s="4"/>
      <c r="CN583" s="4"/>
      <c r="CO583" s="4"/>
      <c r="CP583" s="4"/>
      <c r="CQ583" s="4"/>
      <c r="CR583" s="4"/>
      <c r="CS583" s="4"/>
      <c r="CT583" s="4"/>
      <c r="CU583" s="4"/>
      <c r="CV583" s="4"/>
      <c r="CW583" s="4"/>
      <c r="CX583" s="4"/>
      <c r="CY583" s="4"/>
      <c r="CZ583" s="4"/>
      <c r="DA583" s="4"/>
      <c r="DB583" s="4"/>
      <c r="DC583" s="4"/>
      <c r="DD583" s="4"/>
      <c r="DE583" s="4"/>
      <c r="DF583" s="4"/>
      <c r="DG583" s="4"/>
      <c r="DH583" s="4"/>
      <c r="DI583" s="4"/>
      <c r="DJ583" s="4"/>
      <c r="DK583" s="4"/>
      <c r="DL583" s="4"/>
      <c r="DM583" s="4"/>
      <c r="DN583" s="4"/>
      <c r="DO583" s="4"/>
      <c r="DP583" s="4"/>
      <c r="DQ583" s="4"/>
      <c r="DR583" s="4"/>
      <c r="DS583" s="4"/>
      <c r="DT583" s="4"/>
      <c r="DU583" s="4"/>
      <c r="DV583" s="4"/>
      <c r="DW583" s="4"/>
      <c r="DX583" s="4"/>
      <c r="DY583" s="4"/>
      <c r="DZ583" s="4"/>
      <c r="EA583" s="4"/>
      <c r="EB583" s="4"/>
      <c r="EC583" s="4"/>
      <c r="ED583" s="4"/>
      <c r="EE583" s="4"/>
      <c r="EF583" s="4"/>
      <c r="EG583" s="4"/>
      <c r="EH583" s="4"/>
      <c r="EI583" s="4"/>
      <c r="EJ583" s="4"/>
      <c r="EK583" s="4"/>
      <c r="EL583" s="4"/>
      <c r="EM583" s="4"/>
      <c r="EN583" s="4"/>
      <c r="EO583" s="4"/>
      <c r="EP583" s="4"/>
      <c r="EQ583" s="4"/>
      <c r="ER583" s="4"/>
      <c r="ES583" s="4"/>
      <c r="ET583" s="4"/>
      <c r="EU583" s="4"/>
      <c r="EV583" s="4"/>
      <c r="EW583" s="4"/>
      <c r="EX583" s="4"/>
      <c r="EY583" s="4"/>
      <c r="EZ583" s="4"/>
      <c r="FA583" s="4"/>
      <c r="FB583" s="4"/>
      <c r="FC583" s="4"/>
      <c r="FD583" s="4"/>
      <c r="FE583" s="4"/>
      <c r="FF583" s="4"/>
      <c r="FG583" s="4"/>
      <c r="FH583" s="4"/>
      <c r="FI583" s="4"/>
      <c r="FJ583" s="4"/>
      <c r="FK583" s="4"/>
      <c r="FL583" s="4"/>
      <c r="FM583" s="4"/>
      <c r="FN583" s="4"/>
      <c r="FO583" s="4"/>
      <c r="FP583" s="4"/>
      <c r="FQ583" s="4"/>
      <c r="FR583" s="4"/>
      <c r="FS583" s="4"/>
      <c r="FT583" s="4"/>
      <c r="FU583" s="4"/>
      <c r="FV583" s="4"/>
      <c r="FW583" s="4"/>
      <c r="FX583" s="4"/>
      <c r="FY583" s="4"/>
      <c r="FZ583" s="4"/>
      <c r="GA583" s="4"/>
      <c r="GB583" s="4"/>
      <c r="GC583" s="4"/>
      <c r="GD583" s="4"/>
      <c r="GE583" s="4"/>
      <c r="GF583" s="4"/>
      <c r="GG583" s="4"/>
      <c r="GH583" s="4"/>
      <c r="GI583" s="4"/>
      <c r="GJ583" s="4"/>
    </row>
    <row r="584" spans="21:192" x14ac:dyDescent="0.3">
      <c r="U584" s="14"/>
      <c r="V584" s="4"/>
      <c r="W584" s="4"/>
      <c r="X584" s="14"/>
      <c r="Y584" s="4"/>
      <c r="Z584" s="4"/>
      <c r="AA584" s="14"/>
      <c r="AB584" s="4"/>
      <c r="AC584" s="4"/>
      <c r="AD584" s="1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c r="CG584" s="4"/>
      <c r="CH584" s="4"/>
      <c r="CI584" s="4"/>
      <c r="CJ584" s="4"/>
      <c r="CK584" s="4"/>
      <c r="CL584" s="4"/>
      <c r="CM584" s="4"/>
      <c r="CN584" s="4"/>
      <c r="CO584" s="4"/>
      <c r="CP584" s="4"/>
      <c r="CQ584" s="4"/>
      <c r="CR584" s="4"/>
      <c r="CS584" s="4"/>
      <c r="CT584" s="4"/>
      <c r="CU584" s="4"/>
      <c r="CV584" s="4"/>
      <c r="CW584" s="4"/>
      <c r="CX584" s="4"/>
      <c r="CY584" s="4"/>
      <c r="CZ584" s="4"/>
      <c r="DA584" s="4"/>
      <c r="DB584" s="4"/>
      <c r="DC584" s="4"/>
      <c r="DD584" s="4"/>
      <c r="DE584" s="4"/>
      <c r="DF584" s="4"/>
      <c r="DG584" s="4"/>
      <c r="DH584" s="4"/>
      <c r="DI584" s="4"/>
      <c r="DJ584" s="4"/>
      <c r="DK584" s="4"/>
      <c r="DL584" s="4"/>
      <c r="DM584" s="4"/>
      <c r="DN584" s="4"/>
      <c r="DO584" s="4"/>
      <c r="DP584" s="4"/>
      <c r="DQ584" s="4"/>
      <c r="DR584" s="4"/>
      <c r="DS584" s="4"/>
      <c r="DT584" s="4"/>
      <c r="DU584" s="4"/>
      <c r="DV584" s="4"/>
      <c r="DW584" s="4"/>
      <c r="DX584" s="4"/>
      <c r="DY584" s="4"/>
      <c r="DZ584" s="4"/>
      <c r="EA584" s="4"/>
      <c r="EB584" s="4"/>
      <c r="EC584" s="4"/>
      <c r="ED584" s="4"/>
      <c r="EE584" s="4"/>
      <c r="EF584" s="4"/>
      <c r="EG584" s="4"/>
      <c r="EH584" s="4"/>
      <c r="EI584" s="4"/>
      <c r="EJ584" s="4"/>
      <c r="EK584" s="4"/>
      <c r="EL584" s="4"/>
      <c r="EM584" s="4"/>
      <c r="EN584" s="4"/>
      <c r="EO584" s="4"/>
      <c r="EP584" s="4"/>
      <c r="EQ584" s="4"/>
      <c r="ER584" s="4"/>
      <c r="ES584" s="4"/>
      <c r="ET584" s="4"/>
      <c r="EU584" s="4"/>
      <c r="EV584" s="4"/>
      <c r="EW584" s="4"/>
      <c r="EX584" s="4"/>
      <c r="EY584" s="4"/>
      <c r="EZ584" s="4"/>
      <c r="FA584" s="4"/>
      <c r="FB584" s="4"/>
      <c r="FC584" s="4"/>
      <c r="FD584" s="4"/>
      <c r="FE584" s="4"/>
      <c r="FF584" s="4"/>
      <c r="FG584" s="4"/>
      <c r="FH584" s="4"/>
      <c r="FI584" s="4"/>
      <c r="FJ584" s="4"/>
      <c r="FK584" s="4"/>
      <c r="FL584" s="4"/>
      <c r="FM584" s="4"/>
      <c r="FN584" s="4"/>
      <c r="FO584" s="4"/>
      <c r="FP584" s="4"/>
      <c r="FQ584" s="4"/>
      <c r="FR584" s="4"/>
      <c r="FS584" s="4"/>
      <c r="FT584" s="4"/>
      <c r="FU584" s="4"/>
      <c r="FV584" s="4"/>
      <c r="FW584" s="4"/>
      <c r="FX584" s="4"/>
      <c r="FY584" s="4"/>
      <c r="FZ584" s="4"/>
      <c r="GA584" s="4"/>
      <c r="GB584" s="4"/>
      <c r="GC584" s="4"/>
      <c r="GD584" s="4"/>
      <c r="GE584" s="4"/>
      <c r="GF584" s="4"/>
      <c r="GG584" s="4"/>
      <c r="GH584" s="4"/>
      <c r="GI584" s="4"/>
      <c r="GJ584" s="4"/>
    </row>
    <row r="585" spans="21:192" x14ac:dyDescent="0.3">
      <c r="U585" s="14"/>
      <c r="V585" s="4"/>
      <c r="W585" s="4"/>
      <c r="X585" s="14"/>
      <c r="Y585" s="4"/>
      <c r="Z585" s="4"/>
      <c r="AA585" s="14"/>
      <c r="AB585" s="4"/>
      <c r="AC585" s="4"/>
      <c r="AD585" s="1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4"/>
      <c r="CF585" s="4"/>
      <c r="CG585" s="4"/>
      <c r="CH585" s="4"/>
      <c r="CI585" s="4"/>
      <c r="CJ585" s="4"/>
      <c r="CK585" s="4"/>
      <c r="CL585" s="4"/>
      <c r="CM585" s="4"/>
      <c r="CN585" s="4"/>
      <c r="CO585" s="4"/>
      <c r="CP585" s="4"/>
      <c r="CQ585" s="4"/>
      <c r="CR585" s="4"/>
      <c r="CS585" s="4"/>
      <c r="CT585" s="4"/>
      <c r="CU585" s="4"/>
      <c r="CV585" s="4"/>
      <c r="CW585" s="4"/>
      <c r="CX585" s="4"/>
      <c r="CY585" s="4"/>
      <c r="CZ585" s="4"/>
      <c r="DA585" s="4"/>
      <c r="DB585" s="4"/>
      <c r="DC585" s="4"/>
      <c r="DD585" s="4"/>
      <c r="DE585" s="4"/>
      <c r="DF585" s="4"/>
      <c r="DG585" s="4"/>
      <c r="DH585" s="4"/>
      <c r="DI585" s="4"/>
      <c r="DJ585" s="4"/>
      <c r="DK585" s="4"/>
      <c r="DL585" s="4"/>
      <c r="DM585" s="4"/>
      <c r="DN585" s="4"/>
      <c r="DO585" s="4"/>
      <c r="DP585" s="4"/>
      <c r="DQ585" s="4"/>
      <c r="DR585" s="4"/>
      <c r="DS585" s="4"/>
      <c r="DT585" s="4"/>
      <c r="DU585" s="4"/>
      <c r="DV585" s="4"/>
      <c r="DW585" s="4"/>
      <c r="DX585" s="4"/>
      <c r="DY585" s="4"/>
      <c r="DZ585" s="4"/>
      <c r="EA585" s="4"/>
      <c r="EB585" s="4"/>
      <c r="EC585" s="4"/>
      <c r="ED585" s="4"/>
      <c r="EE585" s="4"/>
      <c r="EF585" s="4"/>
      <c r="EG585" s="4"/>
      <c r="EH585" s="4"/>
      <c r="EI585" s="4"/>
      <c r="EJ585" s="4"/>
      <c r="EK585" s="4"/>
      <c r="EL585" s="4"/>
      <c r="EM585" s="4"/>
      <c r="EN585" s="4"/>
      <c r="EO585" s="4"/>
      <c r="EP585" s="4"/>
      <c r="EQ585" s="4"/>
      <c r="ER585" s="4"/>
      <c r="ES585" s="4"/>
      <c r="ET585" s="4"/>
      <c r="EU585" s="4"/>
      <c r="EV585" s="4"/>
      <c r="EW585" s="4"/>
      <c r="EX585" s="4"/>
      <c r="EY585" s="4"/>
      <c r="EZ585" s="4"/>
      <c r="FA585" s="4"/>
      <c r="FB585" s="4"/>
      <c r="FC585" s="4"/>
      <c r="FD585" s="4"/>
      <c r="FE585" s="4"/>
      <c r="FF585" s="4"/>
      <c r="FG585" s="4"/>
      <c r="FH585" s="4"/>
      <c r="FI585" s="4"/>
      <c r="FJ585" s="4"/>
      <c r="FK585" s="4"/>
      <c r="FL585" s="4"/>
      <c r="FM585" s="4"/>
      <c r="FN585" s="4"/>
      <c r="FO585" s="4"/>
      <c r="FP585" s="4"/>
      <c r="FQ585" s="4"/>
      <c r="FR585" s="4"/>
      <c r="FS585" s="4"/>
      <c r="FT585" s="4"/>
      <c r="FU585" s="4"/>
      <c r="FV585" s="4"/>
      <c r="FW585" s="4"/>
      <c r="FX585" s="4"/>
      <c r="FY585" s="4"/>
      <c r="FZ585" s="4"/>
      <c r="GA585" s="4"/>
      <c r="GB585" s="4"/>
      <c r="GC585" s="4"/>
      <c r="GD585" s="4"/>
      <c r="GE585" s="4"/>
      <c r="GF585" s="4"/>
      <c r="GG585" s="4"/>
      <c r="GH585" s="4"/>
      <c r="GI585" s="4"/>
      <c r="GJ585" s="4"/>
    </row>
    <row r="586" spans="21:192" x14ac:dyDescent="0.3">
      <c r="U586" s="14"/>
      <c r="V586" s="4"/>
      <c r="W586" s="4"/>
      <c r="X586" s="14"/>
      <c r="Y586" s="4"/>
      <c r="Z586" s="4"/>
      <c r="AA586" s="14"/>
      <c r="AB586" s="4"/>
      <c r="AC586" s="4"/>
      <c r="AD586" s="1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4"/>
      <c r="CF586" s="4"/>
      <c r="CG586" s="4"/>
      <c r="CH586" s="4"/>
      <c r="CI586" s="4"/>
      <c r="CJ586" s="4"/>
      <c r="CK586" s="4"/>
      <c r="CL586" s="4"/>
      <c r="CM586" s="4"/>
      <c r="CN586" s="4"/>
      <c r="CO586" s="4"/>
      <c r="CP586" s="4"/>
      <c r="CQ586" s="4"/>
      <c r="CR586" s="4"/>
      <c r="CS586" s="4"/>
      <c r="CT586" s="4"/>
      <c r="CU586" s="4"/>
      <c r="CV586" s="4"/>
      <c r="CW586" s="4"/>
      <c r="CX586" s="4"/>
      <c r="CY586" s="4"/>
      <c r="CZ586" s="4"/>
      <c r="DA586" s="4"/>
      <c r="DB586" s="4"/>
      <c r="DC586" s="4"/>
      <c r="DD586" s="4"/>
      <c r="DE586" s="4"/>
      <c r="DF586" s="4"/>
      <c r="DG586" s="4"/>
      <c r="DH586" s="4"/>
      <c r="DI586" s="4"/>
      <c r="DJ586" s="4"/>
      <c r="DK586" s="4"/>
      <c r="DL586" s="4"/>
      <c r="DM586" s="4"/>
      <c r="DN586" s="4"/>
      <c r="DO586" s="4"/>
      <c r="DP586" s="4"/>
      <c r="DQ586" s="4"/>
      <c r="DR586" s="4"/>
      <c r="DS586" s="4"/>
      <c r="DT586" s="4"/>
      <c r="DU586" s="4"/>
      <c r="DV586" s="4"/>
      <c r="DW586" s="4"/>
      <c r="DX586" s="4"/>
      <c r="DY586" s="4"/>
      <c r="DZ586" s="4"/>
      <c r="EA586" s="4"/>
      <c r="EB586" s="4"/>
      <c r="EC586" s="4"/>
      <c r="ED586" s="4"/>
      <c r="EE586" s="4"/>
      <c r="EF586" s="4"/>
      <c r="EG586" s="4"/>
      <c r="EH586" s="4"/>
      <c r="EI586" s="4"/>
      <c r="EJ586" s="4"/>
      <c r="EK586" s="4"/>
      <c r="EL586" s="4"/>
      <c r="EM586" s="4"/>
      <c r="EN586" s="4"/>
      <c r="EO586" s="4"/>
      <c r="EP586" s="4"/>
      <c r="EQ586" s="4"/>
      <c r="ER586" s="4"/>
      <c r="ES586" s="4"/>
      <c r="ET586" s="4"/>
      <c r="EU586" s="4"/>
      <c r="EV586" s="4"/>
      <c r="EW586" s="4"/>
      <c r="EX586" s="4"/>
      <c r="EY586" s="4"/>
      <c r="EZ586" s="4"/>
      <c r="FA586" s="4"/>
      <c r="FB586" s="4"/>
      <c r="FC586" s="4"/>
      <c r="FD586" s="4"/>
      <c r="FE586" s="4"/>
      <c r="FF586" s="4"/>
      <c r="FG586" s="4"/>
      <c r="FH586" s="4"/>
      <c r="FI586" s="4"/>
      <c r="FJ586" s="4"/>
      <c r="FK586" s="4"/>
      <c r="FL586" s="4"/>
      <c r="FM586" s="4"/>
      <c r="FN586" s="4"/>
      <c r="FO586" s="4"/>
      <c r="FP586" s="4"/>
      <c r="FQ586" s="4"/>
      <c r="FR586" s="4"/>
      <c r="FS586" s="4"/>
      <c r="FT586" s="4"/>
      <c r="FU586" s="4"/>
      <c r="FV586" s="4"/>
      <c r="FW586" s="4"/>
      <c r="FX586" s="4"/>
      <c r="FY586" s="4"/>
      <c r="FZ586" s="4"/>
      <c r="GA586" s="4"/>
      <c r="GB586" s="4"/>
      <c r="GC586" s="4"/>
      <c r="GD586" s="4"/>
      <c r="GE586" s="4"/>
      <c r="GF586" s="4"/>
      <c r="GG586" s="4"/>
      <c r="GH586" s="4"/>
      <c r="GI586" s="4"/>
      <c r="GJ586" s="4"/>
    </row>
    <row r="587" spans="21:192" x14ac:dyDescent="0.3">
      <c r="U587" s="14"/>
      <c r="V587" s="4"/>
      <c r="W587" s="4"/>
      <c r="X587" s="14"/>
      <c r="Y587" s="4"/>
      <c r="Z587" s="4"/>
      <c r="AA587" s="14"/>
      <c r="AB587" s="4"/>
      <c r="AC587" s="4"/>
      <c r="AD587" s="1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4"/>
      <c r="CF587" s="4"/>
      <c r="CG587" s="4"/>
      <c r="CH587" s="4"/>
      <c r="CI587" s="4"/>
      <c r="CJ587" s="4"/>
      <c r="CK587" s="4"/>
      <c r="CL587" s="4"/>
      <c r="CM587" s="4"/>
      <c r="CN587" s="4"/>
      <c r="CO587" s="4"/>
      <c r="CP587" s="4"/>
      <c r="CQ587" s="4"/>
      <c r="CR587" s="4"/>
      <c r="CS587" s="4"/>
      <c r="CT587" s="4"/>
      <c r="CU587" s="4"/>
      <c r="CV587" s="4"/>
      <c r="CW587" s="4"/>
      <c r="CX587" s="4"/>
      <c r="CY587" s="4"/>
      <c r="CZ587" s="4"/>
      <c r="DA587" s="4"/>
      <c r="DB587" s="4"/>
      <c r="DC587" s="4"/>
      <c r="DD587" s="4"/>
      <c r="DE587" s="4"/>
      <c r="DF587" s="4"/>
      <c r="DG587" s="4"/>
      <c r="DH587" s="4"/>
      <c r="DI587" s="4"/>
      <c r="DJ587" s="4"/>
      <c r="DK587" s="4"/>
      <c r="DL587" s="4"/>
      <c r="DM587" s="4"/>
      <c r="DN587" s="4"/>
      <c r="DO587" s="4"/>
      <c r="DP587" s="4"/>
      <c r="DQ587" s="4"/>
      <c r="DR587" s="4"/>
      <c r="DS587" s="4"/>
      <c r="DT587" s="4"/>
      <c r="DU587" s="4"/>
      <c r="DV587" s="4"/>
      <c r="DW587" s="4"/>
      <c r="DX587" s="4"/>
      <c r="DY587" s="4"/>
      <c r="DZ587" s="4"/>
      <c r="EA587" s="4"/>
      <c r="EB587" s="4"/>
      <c r="EC587" s="4"/>
      <c r="ED587" s="4"/>
      <c r="EE587" s="4"/>
      <c r="EF587" s="4"/>
      <c r="EG587" s="4"/>
      <c r="EH587" s="4"/>
      <c r="EI587" s="4"/>
      <c r="EJ587" s="4"/>
      <c r="EK587" s="4"/>
      <c r="EL587" s="4"/>
      <c r="EM587" s="4"/>
      <c r="EN587" s="4"/>
      <c r="EO587" s="4"/>
      <c r="EP587" s="4"/>
      <c r="EQ587" s="4"/>
      <c r="ER587" s="4"/>
      <c r="ES587" s="4"/>
      <c r="ET587" s="4"/>
      <c r="EU587" s="4"/>
      <c r="EV587" s="4"/>
      <c r="EW587" s="4"/>
      <c r="EX587" s="4"/>
      <c r="EY587" s="4"/>
      <c r="EZ587" s="4"/>
      <c r="FA587" s="4"/>
      <c r="FB587" s="4"/>
      <c r="FC587" s="4"/>
      <c r="FD587" s="4"/>
      <c r="FE587" s="4"/>
      <c r="FF587" s="4"/>
      <c r="FG587" s="4"/>
      <c r="FH587" s="4"/>
      <c r="FI587" s="4"/>
      <c r="FJ587" s="4"/>
      <c r="FK587" s="4"/>
      <c r="FL587" s="4"/>
      <c r="FM587" s="4"/>
      <c r="FN587" s="4"/>
      <c r="FO587" s="4"/>
      <c r="FP587" s="4"/>
      <c r="FQ587" s="4"/>
      <c r="FR587" s="4"/>
      <c r="FS587" s="4"/>
      <c r="FT587" s="4"/>
      <c r="FU587" s="4"/>
      <c r="FV587" s="4"/>
      <c r="FW587" s="4"/>
      <c r="FX587" s="4"/>
      <c r="FY587" s="4"/>
      <c r="FZ587" s="4"/>
      <c r="GA587" s="4"/>
      <c r="GB587" s="4"/>
      <c r="GC587" s="4"/>
      <c r="GD587" s="4"/>
      <c r="GE587" s="4"/>
      <c r="GF587" s="4"/>
      <c r="GG587" s="4"/>
      <c r="GH587" s="4"/>
      <c r="GI587" s="4"/>
      <c r="GJ587" s="4"/>
    </row>
    <row r="588" spans="21:192" x14ac:dyDescent="0.3">
      <c r="U588" s="14"/>
      <c r="V588" s="4"/>
      <c r="W588" s="4"/>
      <c r="X588" s="14"/>
      <c r="Y588" s="4"/>
      <c r="Z588" s="4"/>
      <c r="AA588" s="14"/>
      <c r="AB588" s="4"/>
      <c r="AC588" s="4"/>
      <c r="AD588" s="1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4"/>
      <c r="CF588" s="4"/>
      <c r="CG588" s="4"/>
      <c r="CH588" s="4"/>
      <c r="CI588" s="4"/>
      <c r="CJ588" s="4"/>
      <c r="CK588" s="4"/>
      <c r="CL588" s="4"/>
      <c r="CM588" s="4"/>
      <c r="CN588" s="4"/>
      <c r="CO588" s="4"/>
      <c r="CP588" s="4"/>
      <c r="CQ588" s="4"/>
      <c r="CR588" s="4"/>
      <c r="CS588" s="4"/>
      <c r="CT588" s="4"/>
      <c r="CU588" s="4"/>
      <c r="CV588" s="4"/>
      <c r="CW588" s="4"/>
      <c r="CX588" s="4"/>
      <c r="CY588" s="4"/>
      <c r="CZ588" s="4"/>
      <c r="DA588" s="4"/>
      <c r="DB588" s="4"/>
      <c r="DC588" s="4"/>
      <c r="DD588" s="4"/>
      <c r="DE588" s="4"/>
      <c r="DF588" s="4"/>
      <c r="DG588" s="4"/>
      <c r="DH588" s="4"/>
      <c r="DI588" s="4"/>
      <c r="DJ588" s="4"/>
      <c r="DK588" s="4"/>
      <c r="DL588" s="4"/>
      <c r="DM588" s="4"/>
      <c r="DN588" s="4"/>
      <c r="DO588" s="4"/>
      <c r="DP588" s="4"/>
      <c r="DQ588" s="4"/>
      <c r="DR588" s="4"/>
      <c r="DS588" s="4"/>
      <c r="DT588" s="4"/>
      <c r="DU588" s="4"/>
      <c r="DV588" s="4"/>
      <c r="DW588" s="4"/>
      <c r="DX588" s="4"/>
      <c r="DY588" s="4"/>
      <c r="DZ588" s="4"/>
      <c r="EA588" s="4"/>
      <c r="EB588" s="4"/>
      <c r="EC588" s="4"/>
      <c r="ED588" s="4"/>
      <c r="EE588" s="4"/>
      <c r="EF588" s="4"/>
      <c r="EG588" s="4"/>
      <c r="EH588" s="4"/>
      <c r="EI588" s="4"/>
      <c r="EJ588" s="4"/>
      <c r="EK588" s="4"/>
      <c r="EL588" s="4"/>
      <c r="EM588" s="4"/>
      <c r="EN588" s="4"/>
      <c r="EO588" s="4"/>
      <c r="EP588" s="4"/>
      <c r="EQ588" s="4"/>
      <c r="ER588" s="4"/>
      <c r="ES588" s="4"/>
      <c r="ET588" s="4"/>
      <c r="EU588" s="4"/>
      <c r="EV588" s="4"/>
      <c r="EW588" s="4"/>
      <c r="EX588" s="4"/>
      <c r="EY588" s="4"/>
      <c r="EZ588" s="4"/>
      <c r="FA588" s="4"/>
      <c r="FB588" s="4"/>
      <c r="FC588" s="4"/>
      <c r="FD588" s="4"/>
      <c r="FE588" s="4"/>
      <c r="FF588" s="4"/>
      <c r="FG588" s="4"/>
      <c r="FH588" s="4"/>
      <c r="FI588" s="4"/>
      <c r="FJ588" s="4"/>
      <c r="FK588" s="4"/>
      <c r="FL588" s="4"/>
      <c r="FM588" s="4"/>
      <c r="FN588" s="4"/>
      <c r="FO588" s="4"/>
      <c r="FP588" s="4"/>
      <c r="FQ588" s="4"/>
      <c r="FR588" s="4"/>
      <c r="FS588" s="4"/>
      <c r="FT588" s="4"/>
      <c r="FU588" s="4"/>
      <c r="FV588" s="4"/>
      <c r="FW588" s="4"/>
      <c r="FX588" s="4"/>
      <c r="FY588" s="4"/>
      <c r="FZ588" s="4"/>
      <c r="GA588" s="4"/>
      <c r="GB588" s="4"/>
      <c r="GC588" s="4"/>
      <c r="GD588" s="4"/>
      <c r="GE588" s="4"/>
      <c r="GF588" s="4"/>
      <c r="GG588" s="4"/>
      <c r="GH588" s="4"/>
      <c r="GI588" s="4"/>
      <c r="GJ588" s="4"/>
    </row>
    <row r="589" spans="21:192" x14ac:dyDescent="0.3">
      <c r="U589" s="14"/>
      <c r="V589" s="4"/>
      <c r="W589" s="4"/>
      <c r="X589" s="14"/>
      <c r="Y589" s="4"/>
      <c r="Z589" s="4"/>
      <c r="AA589" s="14"/>
      <c r="AB589" s="4"/>
      <c r="AC589" s="4"/>
      <c r="AD589" s="1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c r="CG589" s="4"/>
      <c r="CH589" s="4"/>
      <c r="CI589" s="4"/>
      <c r="CJ589" s="4"/>
      <c r="CK589" s="4"/>
      <c r="CL589" s="4"/>
      <c r="CM589" s="4"/>
      <c r="CN589" s="4"/>
      <c r="CO589" s="4"/>
      <c r="CP589" s="4"/>
      <c r="CQ589" s="4"/>
      <c r="CR589" s="4"/>
      <c r="CS589" s="4"/>
      <c r="CT589" s="4"/>
      <c r="CU589" s="4"/>
      <c r="CV589" s="4"/>
      <c r="CW589" s="4"/>
      <c r="CX589" s="4"/>
      <c r="CY589" s="4"/>
      <c r="CZ589" s="4"/>
      <c r="DA589" s="4"/>
      <c r="DB589" s="4"/>
      <c r="DC589" s="4"/>
      <c r="DD589" s="4"/>
      <c r="DE589" s="4"/>
      <c r="DF589" s="4"/>
      <c r="DG589" s="4"/>
      <c r="DH589" s="4"/>
      <c r="DI589" s="4"/>
      <c r="DJ589" s="4"/>
      <c r="DK589" s="4"/>
      <c r="DL589" s="4"/>
      <c r="DM589" s="4"/>
      <c r="DN589" s="4"/>
      <c r="DO589" s="4"/>
      <c r="DP589" s="4"/>
      <c r="DQ589" s="4"/>
      <c r="DR589" s="4"/>
      <c r="DS589" s="4"/>
      <c r="DT589" s="4"/>
      <c r="DU589" s="4"/>
      <c r="DV589" s="4"/>
      <c r="DW589" s="4"/>
      <c r="DX589" s="4"/>
      <c r="DY589" s="4"/>
      <c r="DZ589" s="4"/>
      <c r="EA589" s="4"/>
      <c r="EB589" s="4"/>
      <c r="EC589" s="4"/>
      <c r="ED589" s="4"/>
      <c r="EE589" s="4"/>
      <c r="EF589" s="4"/>
      <c r="EG589" s="4"/>
      <c r="EH589" s="4"/>
      <c r="EI589" s="4"/>
      <c r="EJ589" s="4"/>
      <c r="EK589" s="4"/>
      <c r="EL589" s="4"/>
      <c r="EM589" s="4"/>
      <c r="EN589" s="4"/>
      <c r="EO589" s="4"/>
      <c r="EP589" s="4"/>
      <c r="EQ589" s="4"/>
      <c r="ER589" s="4"/>
      <c r="ES589" s="4"/>
      <c r="ET589" s="4"/>
      <c r="EU589" s="4"/>
      <c r="EV589" s="4"/>
      <c r="EW589" s="4"/>
      <c r="EX589" s="4"/>
      <c r="EY589" s="4"/>
      <c r="EZ589" s="4"/>
      <c r="FA589" s="4"/>
      <c r="FB589" s="4"/>
      <c r="FC589" s="4"/>
      <c r="FD589" s="4"/>
      <c r="FE589" s="4"/>
      <c r="FF589" s="4"/>
      <c r="FG589" s="4"/>
      <c r="FH589" s="4"/>
      <c r="FI589" s="4"/>
      <c r="FJ589" s="4"/>
      <c r="FK589" s="4"/>
      <c r="FL589" s="4"/>
      <c r="FM589" s="4"/>
      <c r="FN589" s="4"/>
      <c r="FO589" s="4"/>
      <c r="FP589" s="4"/>
      <c r="FQ589" s="4"/>
      <c r="FR589" s="4"/>
      <c r="FS589" s="4"/>
      <c r="FT589" s="4"/>
      <c r="FU589" s="4"/>
      <c r="FV589" s="4"/>
      <c r="FW589" s="4"/>
      <c r="FX589" s="4"/>
      <c r="FY589" s="4"/>
      <c r="FZ589" s="4"/>
      <c r="GA589" s="4"/>
      <c r="GB589" s="4"/>
      <c r="GC589" s="4"/>
      <c r="GD589" s="4"/>
      <c r="GE589" s="4"/>
      <c r="GF589" s="4"/>
      <c r="GG589" s="4"/>
      <c r="GH589" s="4"/>
      <c r="GI589" s="4"/>
      <c r="GJ589" s="4"/>
    </row>
    <row r="590" spans="21:192" x14ac:dyDescent="0.3">
      <c r="U590" s="14"/>
      <c r="V590" s="4"/>
      <c r="W590" s="4"/>
      <c r="X590" s="14"/>
      <c r="Y590" s="4"/>
      <c r="Z590" s="4"/>
      <c r="AA590" s="14"/>
      <c r="AB590" s="4"/>
      <c r="AC590" s="4"/>
      <c r="AD590" s="1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c r="CG590" s="4"/>
      <c r="CH590" s="4"/>
      <c r="CI590" s="4"/>
      <c r="CJ590" s="4"/>
      <c r="CK590" s="4"/>
      <c r="CL590" s="4"/>
      <c r="CM590" s="4"/>
      <c r="CN590" s="4"/>
      <c r="CO590" s="4"/>
      <c r="CP590" s="4"/>
      <c r="CQ590" s="4"/>
      <c r="CR590" s="4"/>
      <c r="CS590" s="4"/>
      <c r="CT590" s="4"/>
      <c r="CU590" s="4"/>
      <c r="CV590" s="4"/>
      <c r="CW590" s="4"/>
      <c r="CX590" s="4"/>
      <c r="CY590" s="4"/>
      <c r="CZ590" s="4"/>
      <c r="DA590" s="4"/>
      <c r="DB590" s="4"/>
      <c r="DC590" s="4"/>
      <c r="DD590" s="4"/>
      <c r="DE590" s="4"/>
      <c r="DF590" s="4"/>
      <c r="DG590" s="4"/>
      <c r="DH590" s="4"/>
      <c r="DI590" s="4"/>
      <c r="DJ590" s="4"/>
      <c r="DK590" s="4"/>
      <c r="DL590" s="4"/>
      <c r="DM590" s="4"/>
      <c r="DN590" s="4"/>
      <c r="DO590" s="4"/>
      <c r="DP590" s="4"/>
      <c r="DQ590" s="4"/>
      <c r="DR590" s="4"/>
      <c r="DS590" s="4"/>
      <c r="DT590" s="4"/>
      <c r="DU590" s="4"/>
      <c r="DV590" s="4"/>
      <c r="DW590" s="4"/>
      <c r="DX590" s="4"/>
      <c r="DY590" s="4"/>
      <c r="DZ590" s="4"/>
      <c r="EA590" s="4"/>
      <c r="EB590" s="4"/>
      <c r="EC590" s="4"/>
      <c r="ED590" s="4"/>
      <c r="EE590" s="4"/>
      <c r="EF590" s="4"/>
      <c r="EG590" s="4"/>
      <c r="EH590" s="4"/>
      <c r="EI590" s="4"/>
      <c r="EJ590" s="4"/>
      <c r="EK590" s="4"/>
      <c r="EL590" s="4"/>
      <c r="EM590" s="4"/>
      <c r="EN590" s="4"/>
      <c r="EO590" s="4"/>
      <c r="EP590" s="4"/>
      <c r="EQ590" s="4"/>
      <c r="ER590" s="4"/>
      <c r="ES590" s="4"/>
      <c r="ET590" s="4"/>
      <c r="EU590" s="4"/>
      <c r="EV590" s="4"/>
      <c r="EW590" s="4"/>
      <c r="EX590" s="4"/>
      <c r="EY590" s="4"/>
      <c r="EZ590" s="4"/>
      <c r="FA590" s="4"/>
      <c r="FB590" s="4"/>
      <c r="FC590" s="4"/>
      <c r="FD590" s="4"/>
      <c r="FE590" s="4"/>
      <c r="FF590" s="4"/>
      <c r="FG590" s="4"/>
      <c r="FH590" s="4"/>
      <c r="FI590" s="4"/>
      <c r="FJ590" s="4"/>
      <c r="FK590" s="4"/>
      <c r="FL590" s="4"/>
      <c r="FM590" s="4"/>
      <c r="FN590" s="4"/>
      <c r="FO590" s="4"/>
      <c r="FP590" s="4"/>
      <c r="FQ590" s="4"/>
      <c r="FR590" s="4"/>
      <c r="FS590" s="4"/>
      <c r="FT590" s="4"/>
      <c r="FU590" s="4"/>
      <c r="FV590" s="4"/>
      <c r="FW590" s="4"/>
      <c r="FX590" s="4"/>
      <c r="FY590" s="4"/>
      <c r="FZ590" s="4"/>
      <c r="GA590" s="4"/>
      <c r="GB590" s="4"/>
      <c r="GC590" s="4"/>
      <c r="GD590" s="4"/>
      <c r="GE590" s="4"/>
      <c r="GF590" s="4"/>
      <c r="GG590" s="4"/>
      <c r="GH590" s="4"/>
      <c r="GI590" s="4"/>
      <c r="GJ590" s="4"/>
    </row>
    <row r="591" spans="21:192" x14ac:dyDescent="0.3">
      <c r="U591" s="14"/>
      <c r="V591" s="4"/>
      <c r="W591" s="4"/>
      <c r="X591" s="14"/>
      <c r="Y591" s="4"/>
      <c r="Z591" s="4"/>
      <c r="AA591" s="14"/>
      <c r="AB591" s="4"/>
      <c r="AC591" s="4"/>
      <c r="AD591" s="1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4"/>
      <c r="CO591" s="4"/>
      <c r="CP591" s="4"/>
      <c r="CQ591" s="4"/>
      <c r="CR591" s="4"/>
      <c r="CS591" s="4"/>
      <c r="CT591" s="4"/>
      <c r="CU591" s="4"/>
      <c r="CV591" s="4"/>
      <c r="CW591" s="4"/>
      <c r="CX591" s="4"/>
      <c r="CY591" s="4"/>
      <c r="CZ591" s="4"/>
      <c r="DA591" s="4"/>
      <c r="DB591" s="4"/>
      <c r="DC591" s="4"/>
      <c r="DD591" s="4"/>
      <c r="DE591" s="4"/>
      <c r="DF591" s="4"/>
      <c r="DG591" s="4"/>
      <c r="DH591" s="4"/>
      <c r="DI591" s="4"/>
      <c r="DJ591" s="4"/>
      <c r="DK591" s="4"/>
      <c r="DL591" s="4"/>
      <c r="DM591" s="4"/>
      <c r="DN591" s="4"/>
      <c r="DO591" s="4"/>
      <c r="DP591" s="4"/>
      <c r="DQ591" s="4"/>
      <c r="DR591" s="4"/>
      <c r="DS591" s="4"/>
      <c r="DT591" s="4"/>
      <c r="DU591" s="4"/>
      <c r="DV591" s="4"/>
      <c r="DW591" s="4"/>
      <c r="DX591" s="4"/>
      <c r="DY591" s="4"/>
      <c r="DZ591" s="4"/>
      <c r="EA591" s="4"/>
      <c r="EB591" s="4"/>
      <c r="EC591" s="4"/>
      <c r="ED591" s="4"/>
      <c r="EE591" s="4"/>
      <c r="EF591" s="4"/>
      <c r="EG591" s="4"/>
      <c r="EH591" s="4"/>
      <c r="EI591" s="4"/>
      <c r="EJ591" s="4"/>
      <c r="EK591" s="4"/>
      <c r="EL591" s="4"/>
      <c r="EM591" s="4"/>
      <c r="EN591" s="4"/>
      <c r="EO591" s="4"/>
      <c r="EP591" s="4"/>
      <c r="EQ591" s="4"/>
      <c r="ER591" s="4"/>
      <c r="ES591" s="4"/>
      <c r="ET591" s="4"/>
      <c r="EU591" s="4"/>
      <c r="EV591" s="4"/>
      <c r="EW591" s="4"/>
      <c r="EX591" s="4"/>
      <c r="EY591" s="4"/>
      <c r="EZ591" s="4"/>
      <c r="FA591" s="4"/>
      <c r="FB591" s="4"/>
      <c r="FC591" s="4"/>
      <c r="FD591" s="4"/>
      <c r="FE591" s="4"/>
      <c r="FF591" s="4"/>
      <c r="FG591" s="4"/>
      <c r="FH591" s="4"/>
      <c r="FI591" s="4"/>
      <c r="FJ591" s="4"/>
      <c r="FK591" s="4"/>
      <c r="FL591" s="4"/>
      <c r="FM591" s="4"/>
      <c r="FN591" s="4"/>
      <c r="FO591" s="4"/>
      <c r="FP591" s="4"/>
      <c r="FQ591" s="4"/>
      <c r="FR591" s="4"/>
      <c r="FS591" s="4"/>
      <c r="FT591" s="4"/>
      <c r="FU591" s="4"/>
      <c r="FV591" s="4"/>
      <c r="FW591" s="4"/>
      <c r="FX591" s="4"/>
      <c r="FY591" s="4"/>
      <c r="FZ591" s="4"/>
      <c r="GA591" s="4"/>
      <c r="GB591" s="4"/>
      <c r="GC591" s="4"/>
      <c r="GD591" s="4"/>
      <c r="GE591" s="4"/>
      <c r="GF591" s="4"/>
      <c r="GG591" s="4"/>
      <c r="GH591" s="4"/>
      <c r="GI591" s="4"/>
      <c r="GJ591" s="4"/>
    </row>
    <row r="592" spans="21:192" x14ac:dyDescent="0.3">
      <c r="U592" s="14"/>
      <c r="V592" s="4"/>
      <c r="W592" s="4"/>
      <c r="X592" s="14"/>
      <c r="Y592" s="4"/>
      <c r="Z592" s="4"/>
      <c r="AA592" s="14"/>
      <c r="AB592" s="4"/>
      <c r="AC592" s="4"/>
      <c r="AD592" s="1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4"/>
      <c r="CO592" s="4"/>
      <c r="CP592" s="4"/>
      <c r="CQ592" s="4"/>
      <c r="CR592" s="4"/>
      <c r="CS592" s="4"/>
      <c r="CT592" s="4"/>
      <c r="CU592" s="4"/>
      <c r="CV592" s="4"/>
      <c r="CW592" s="4"/>
      <c r="CX592" s="4"/>
      <c r="CY592" s="4"/>
      <c r="CZ592" s="4"/>
      <c r="DA592" s="4"/>
      <c r="DB592" s="4"/>
      <c r="DC592" s="4"/>
      <c r="DD592" s="4"/>
      <c r="DE592" s="4"/>
      <c r="DF592" s="4"/>
      <c r="DG592" s="4"/>
      <c r="DH592" s="4"/>
      <c r="DI592" s="4"/>
      <c r="DJ592" s="4"/>
      <c r="DK592" s="4"/>
      <c r="DL592" s="4"/>
      <c r="DM592" s="4"/>
      <c r="DN592" s="4"/>
      <c r="DO592" s="4"/>
      <c r="DP592" s="4"/>
      <c r="DQ592" s="4"/>
      <c r="DR592" s="4"/>
      <c r="DS592" s="4"/>
      <c r="DT592" s="4"/>
      <c r="DU592" s="4"/>
      <c r="DV592" s="4"/>
      <c r="DW592" s="4"/>
      <c r="DX592" s="4"/>
      <c r="DY592" s="4"/>
      <c r="DZ592" s="4"/>
      <c r="EA592" s="4"/>
      <c r="EB592" s="4"/>
      <c r="EC592" s="4"/>
      <c r="ED592" s="4"/>
      <c r="EE592" s="4"/>
      <c r="EF592" s="4"/>
      <c r="EG592" s="4"/>
      <c r="EH592" s="4"/>
      <c r="EI592" s="4"/>
      <c r="EJ592" s="4"/>
      <c r="EK592" s="4"/>
      <c r="EL592" s="4"/>
      <c r="EM592" s="4"/>
      <c r="EN592" s="4"/>
      <c r="EO592" s="4"/>
      <c r="EP592" s="4"/>
      <c r="EQ592" s="4"/>
      <c r="ER592" s="4"/>
      <c r="ES592" s="4"/>
      <c r="ET592" s="4"/>
      <c r="EU592" s="4"/>
      <c r="EV592" s="4"/>
      <c r="EW592" s="4"/>
      <c r="EX592" s="4"/>
      <c r="EY592" s="4"/>
      <c r="EZ592" s="4"/>
      <c r="FA592" s="4"/>
      <c r="FB592" s="4"/>
      <c r="FC592" s="4"/>
      <c r="FD592" s="4"/>
      <c r="FE592" s="4"/>
      <c r="FF592" s="4"/>
      <c r="FG592" s="4"/>
      <c r="FH592" s="4"/>
      <c r="FI592" s="4"/>
      <c r="FJ592" s="4"/>
      <c r="FK592" s="4"/>
      <c r="FL592" s="4"/>
      <c r="FM592" s="4"/>
      <c r="FN592" s="4"/>
      <c r="FO592" s="4"/>
      <c r="FP592" s="4"/>
      <c r="FQ592" s="4"/>
      <c r="FR592" s="4"/>
      <c r="FS592" s="4"/>
      <c r="FT592" s="4"/>
      <c r="FU592" s="4"/>
      <c r="FV592" s="4"/>
      <c r="FW592" s="4"/>
      <c r="FX592" s="4"/>
      <c r="FY592" s="4"/>
      <c r="FZ592" s="4"/>
      <c r="GA592" s="4"/>
      <c r="GB592" s="4"/>
      <c r="GC592" s="4"/>
      <c r="GD592" s="4"/>
      <c r="GE592" s="4"/>
      <c r="GF592" s="4"/>
      <c r="GG592" s="4"/>
      <c r="GH592" s="4"/>
      <c r="GI592" s="4"/>
      <c r="GJ592" s="4"/>
    </row>
    <row r="593" spans="21:192" x14ac:dyDescent="0.3">
      <c r="U593" s="14"/>
      <c r="V593" s="4"/>
      <c r="W593" s="4"/>
      <c r="X593" s="14"/>
      <c r="Y593" s="4"/>
      <c r="Z593" s="4"/>
      <c r="AA593" s="14"/>
      <c r="AB593" s="4"/>
      <c r="AC593" s="4"/>
      <c r="AD593" s="1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4"/>
      <c r="CO593" s="4"/>
      <c r="CP593" s="4"/>
      <c r="CQ593" s="4"/>
      <c r="CR593" s="4"/>
      <c r="CS593" s="4"/>
      <c r="CT593" s="4"/>
      <c r="CU593" s="4"/>
      <c r="CV593" s="4"/>
      <c r="CW593" s="4"/>
      <c r="CX593" s="4"/>
      <c r="CY593" s="4"/>
      <c r="CZ593" s="4"/>
      <c r="DA593" s="4"/>
      <c r="DB593" s="4"/>
      <c r="DC593" s="4"/>
      <c r="DD593" s="4"/>
      <c r="DE593" s="4"/>
      <c r="DF593" s="4"/>
      <c r="DG593" s="4"/>
      <c r="DH593" s="4"/>
      <c r="DI593" s="4"/>
      <c r="DJ593" s="4"/>
      <c r="DK593" s="4"/>
      <c r="DL593" s="4"/>
      <c r="DM593" s="4"/>
      <c r="DN593" s="4"/>
      <c r="DO593" s="4"/>
      <c r="DP593" s="4"/>
      <c r="DQ593" s="4"/>
      <c r="DR593" s="4"/>
      <c r="DS593" s="4"/>
      <c r="DT593" s="4"/>
      <c r="DU593" s="4"/>
      <c r="DV593" s="4"/>
      <c r="DW593" s="4"/>
      <c r="DX593" s="4"/>
      <c r="DY593" s="4"/>
      <c r="DZ593" s="4"/>
      <c r="EA593" s="4"/>
      <c r="EB593" s="4"/>
      <c r="EC593" s="4"/>
      <c r="ED593" s="4"/>
      <c r="EE593" s="4"/>
      <c r="EF593" s="4"/>
      <c r="EG593" s="4"/>
      <c r="EH593" s="4"/>
      <c r="EI593" s="4"/>
      <c r="EJ593" s="4"/>
      <c r="EK593" s="4"/>
      <c r="EL593" s="4"/>
      <c r="EM593" s="4"/>
      <c r="EN593" s="4"/>
      <c r="EO593" s="4"/>
      <c r="EP593" s="4"/>
      <c r="EQ593" s="4"/>
      <c r="ER593" s="4"/>
      <c r="ES593" s="4"/>
      <c r="ET593" s="4"/>
      <c r="EU593" s="4"/>
      <c r="EV593" s="4"/>
      <c r="EW593" s="4"/>
      <c r="EX593" s="4"/>
      <c r="EY593" s="4"/>
      <c r="EZ593" s="4"/>
      <c r="FA593" s="4"/>
      <c r="FB593" s="4"/>
      <c r="FC593" s="4"/>
      <c r="FD593" s="4"/>
      <c r="FE593" s="4"/>
      <c r="FF593" s="4"/>
      <c r="FG593" s="4"/>
      <c r="FH593" s="4"/>
      <c r="FI593" s="4"/>
      <c r="FJ593" s="4"/>
      <c r="FK593" s="4"/>
      <c r="FL593" s="4"/>
      <c r="FM593" s="4"/>
      <c r="FN593" s="4"/>
      <c r="FO593" s="4"/>
      <c r="FP593" s="4"/>
      <c r="FQ593" s="4"/>
      <c r="FR593" s="4"/>
      <c r="FS593" s="4"/>
      <c r="FT593" s="4"/>
      <c r="FU593" s="4"/>
      <c r="FV593" s="4"/>
      <c r="FW593" s="4"/>
      <c r="FX593" s="4"/>
      <c r="FY593" s="4"/>
      <c r="FZ593" s="4"/>
      <c r="GA593" s="4"/>
      <c r="GB593" s="4"/>
      <c r="GC593" s="4"/>
      <c r="GD593" s="4"/>
      <c r="GE593" s="4"/>
      <c r="GF593" s="4"/>
      <c r="GG593" s="4"/>
      <c r="GH593" s="4"/>
      <c r="GI593" s="4"/>
      <c r="GJ593" s="4"/>
    </row>
    <row r="594" spans="21:192" x14ac:dyDescent="0.3">
      <c r="U594" s="14"/>
      <c r="V594" s="4"/>
      <c r="W594" s="4"/>
      <c r="X594" s="14"/>
      <c r="Y594" s="4"/>
      <c r="Z594" s="4"/>
      <c r="AA594" s="14"/>
      <c r="AB594" s="4"/>
      <c r="AC594" s="4"/>
      <c r="AD594" s="1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c r="DM594" s="4"/>
      <c r="DN594" s="4"/>
      <c r="DO594" s="4"/>
      <c r="DP594" s="4"/>
      <c r="DQ594" s="4"/>
      <c r="DR594" s="4"/>
      <c r="DS594" s="4"/>
      <c r="DT594" s="4"/>
      <c r="DU594" s="4"/>
      <c r="DV594" s="4"/>
      <c r="DW594" s="4"/>
      <c r="DX594" s="4"/>
      <c r="DY594" s="4"/>
      <c r="DZ594" s="4"/>
      <c r="EA594" s="4"/>
      <c r="EB594" s="4"/>
      <c r="EC594" s="4"/>
      <c r="ED594" s="4"/>
      <c r="EE594" s="4"/>
      <c r="EF594" s="4"/>
      <c r="EG594" s="4"/>
      <c r="EH594" s="4"/>
      <c r="EI594" s="4"/>
      <c r="EJ594" s="4"/>
      <c r="EK594" s="4"/>
      <c r="EL594" s="4"/>
      <c r="EM594" s="4"/>
      <c r="EN594" s="4"/>
      <c r="EO594" s="4"/>
      <c r="EP594" s="4"/>
      <c r="EQ594" s="4"/>
      <c r="ER594" s="4"/>
      <c r="ES594" s="4"/>
      <c r="ET594" s="4"/>
      <c r="EU594" s="4"/>
      <c r="EV594" s="4"/>
      <c r="EW594" s="4"/>
      <c r="EX594" s="4"/>
      <c r="EY594" s="4"/>
      <c r="EZ594" s="4"/>
      <c r="FA594" s="4"/>
      <c r="FB594" s="4"/>
      <c r="FC594" s="4"/>
      <c r="FD594" s="4"/>
      <c r="FE594" s="4"/>
      <c r="FF594" s="4"/>
      <c r="FG594" s="4"/>
      <c r="FH594" s="4"/>
      <c r="FI594" s="4"/>
      <c r="FJ594" s="4"/>
      <c r="FK594" s="4"/>
      <c r="FL594" s="4"/>
      <c r="FM594" s="4"/>
      <c r="FN594" s="4"/>
      <c r="FO594" s="4"/>
      <c r="FP594" s="4"/>
      <c r="FQ594" s="4"/>
      <c r="FR594" s="4"/>
      <c r="FS594" s="4"/>
      <c r="FT594" s="4"/>
      <c r="FU594" s="4"/>
      <c r="FV594" s="4"/>
      <c r="FW594" s="4"/>
      <c r="FX594" s="4"/>
      <c r="FY594" s="4"/>
      <c r="FZ594" s="4"/>
      <c r="GA594" s="4"/>
      <c r="GB594" s="4"/>
      <c r="GC594" s="4"/>
      <c r="GD594" s="4"/>
      <c r="GE594" s="4"/>
      <c r="GF594" s="4"/>
      <c r="GG594" s="4"/>
      <c r="GH594" s="4"/>
      <c r="GI594" s="4"/>
      <c r="GJ594" s="4"/>
    </row>
    <row r="595" spans="21:192" x14ac:dyDescent="0.3">
      <c r="U595" s="14"/>
      <c r="V595" s="4"/>
      <c r="W595" s="4"/>
      <c r="X595" s="14"/>
      <c r="Y595" s="4"/>
      <c r="Z595" s="4"/>
      <c r="AA595" s="14"/>
      <c r="AB595" s="4"/>
      <c r="AC595" s="4"/>
      <c r="AD595" s="1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4"/>
      <c r="CO595" s="4"/>
      <c r="CP595" s="4"/>
      <c r="CQ595" s="4"/>
      <c r="CR595" s="4"/>
      <c r="CS595" s="4"/>
      <c r="CT595" s="4"/>
      <c r="CU595" s="4"/>
      <c r="CV595" s="4"/>
      <c r="CW595" s="4"/>
      <c r="CX595" s="4"/>
      <c r="CY595" s="4"/>
      <c r="CZ595" s="4"/>
      <c r="DA595" s="4"/>
      <c r="DB595" s="4"/>
      <c r="DC595" s="4"/>
      <c r="DD595" s="4"/>
      <c r="DE595" s="4"/>
      <c r="DF595" s="4"/>
      <c r="DG595" s="4"/>
      <c r="DH595" s="4"/>
      <c r="DI595" s="4"/>
      <c r="DJ595" s="4"/>
      <c r="DK595" s="4"/>
      <c r="DL595" s="4"/>
      <c r="DM595" s="4"/>
      <c r="DN595" s="4"/>
      <c r="DO595" s="4"/>
      <c r="DP595" s="4"/>
      <c r="DQ595" s="4"/>
      <c r="DR595" s="4"/>
      <c r="DS595" s="4"/>
      <c r="DT595" s="4"/>
      <c r="DU595" s="4"/>
      <c r="DV595" s="4"/>
      <c r="DW595" s="4"/>
      <c r="DX595" s="4"/>
      <c r="DY595" s="4"/>
      <c r="DZ595" s="4"/>
      <c r="EA595" s="4"/>
      <c r="EB595" s="4"/>
      <c r="EC595" s="4"/>
      <c r="ED595" s="4"/>
      <c r="EE595" s="4"/>
      <c r="EF595" s="4"/>
      <c r="EG595" s="4"/>
      <c r="EH595" s="4"/>
      <c r="EI595" s="4"/>
      <c r="EJ595" s="4"/>
      <c r="EK595" s="4"/>
      <c r="EL595" s="4"/>
      <c r="EM595" s="4"/>
      <c r="EN595" s="4"/>
      <c r="EO595" s="4"/>
      <c r="EP595" s="4"/>
      <c r="EQ595" s="4"/>
      <c r="ER595" s="4"/>
      <c r="ES595" s="4"/>
      <c r="ET595" s="4"/>
      <c r="EU595" s="4"/>
      <c r="EV595" s="4"/>
      <c r="EW595" s="4"/>
      <c r="EX595" s="4"/>
      <c r="EY595" s="4"/>
      <c r="EZ595" s="4"/>
      <c r="FA595" s="4"/>
      <c r="FB595" s="4"/>
      <c r="FC595" s="4"/>
      <c r="FD595" s="4"/>
      <c r="FE595" s="4"/>
      <c r="FF595" s="4"/>
      <c r="FG595" s="4"/>
      <c r="FH595" s="4"/>
      <c r="FI595" s="4"/>
      <c r="FJ595" s="4"/>
      <c r="FK595" s="4"/>
      <c r="FL595" s="4"/>
      <c r="FM595" s="4"/>
      <c r="FN595" s="4"/>
      <c r="FO595" s="4"/>
      <c r="FP595" s="4"/>
      <c r="FQ595" s="4"/>
      <c r="FR595" s="4"/>
      <c r="FS595" s="4"/>
      <c r="FT595" s="4"/>
      <c r="FU595" s="4"/>
      <c r="FV595" s="4"/>
      <c r="FW595" s="4"/>
      <c r="FX595" s="4"/>
      <c r="FY595" s="4"/>
      <c r="FZ595" s="4"/>
      <c r="GA595" s="4"/>
      <c r="GB595" s="4"/>
      <c r="GC595" s="4"/>
      <c r="GD595" s="4"/>
      <c r="GE595" s="4"/>
      <c r="GF595" s="4"/>
      <c r="GG595" s="4"/>
      <c r="GH595" s="4"/>
      <c r="GI595" s="4"/>
      <c r="GJ595" s="4"/>
    </row>
    <row r="596" spans="21:192" x14ac:dyDescent="0.3">
      <c r="U596" s="14"/>
      <c r="V596" s="4"/>
      <c r="W596" s="4"/>
      <c r="X596" s="14"/>
      <c r="Y596" s="4"/>
      <c r="Z596" s="4"/>
      <c r="AA596" s="14"/>
      <c r="AB596" s="4"/>
      <c r="AC596" s="4"/>
      <c r="AD596" s="1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4"/>
      <c r="CO596" s="4"/>
      <c r="CP596" s="4"/>
      <c r="CQ596" s="4"/>
      <c r="CR596" s="4"/>
      <c r="CS596" s="4"/>
      <c r="CT596" s="4"/>
      <c r="CU596" s="4"/>
      <c r="CV596" s="4"/>
      <c r="CW596" s="4"/>
      <c r="CX596" s="4"/>
      <c r="CY596" s="4"/>
      <c r="CZ596" s="4"/>
      <c r="DA596" s="4"/>
      <c r="DB596" s="4"/>
      <c r="DC596" s="4"/>
      <c r="DD596" s="4"/>
      <c r="DE596" s="4"/>
      <c r="DF596" s="4"/>
      <c r="DG596" s="4"/>
      <c r="DH596" s="4"/>
      <c r="DI596" s="4"/>
      <c r="DJ596" s="4"/>
      <c r="DK596" s="4"/>
      <c r="DL596" s="4"/>
      <c r="DM596" s="4"/>
      <c r="DN596" s="4"/>
      <c r="DO596" s="4"/>
      <c r="DP596" s="4"/>
      <c r="DQ596" s="4"/>
      <c r="DR596" s="4"/>
      <c r="DS596" s="4"/>
      <c r="DT596" s="4"/>
      <c r="DU596" s="4"/>
      <c r="DV596" s="4"/>
      <c r="DW596" s="4"/>
      <c r="DX596" s="4"/>
      <c r="DY596" s="4"/>
      <c r="DZ596" s="4"/>
      <c r="EA596" s="4"/>
      <c r="EB596" s="4"/>
      <c r="EC596" s="4"/>
      <c r="ED596" s="4"/>
      <c r="EE596" s="4"/>
      <c r="EF596" s="4"/>
      <c r="EG596" s="4"/>
      <c r="EH596" s="4"/>
      <c r="EI596" s="4"/>
      <c r="EJ596" s="4"/>
      <c r="EK596" s="4"/>
      <c r="EL596" s="4"/>
      <c r="EM596" s="4"/>
      <c r="EN596" s="4"/>
      <c r="EO596" s="4"/>
      <c r="EP596" s="4"/>
      <c r="EQ596" s="4"/>
      <c r="ER596" s="4"/>
      <c r="ES596" s="4"/>
      <c r="ET596" s="4"/>
      <c r="EU596" s="4"/>
      <c r="EV596" s="4"/>
      <c r="EW596" s="4"/>
      <c r="EX596" s="4"/>
      <c r="EY596" s="4"/>
      <c r="EZ596" s="4"/>
      <c r="FA596" s="4"/>
      <c r="FB596" s="4"/>
      <c r="FC596" s="4"/>
      <c r="FD596" s="4"/>
      <c r="FE596" s="4"/>
      <c r="FF596" s="4"/>
      <c r="FG596" s="4"/>
      <c r="FH596" s="4"/>
      <c r="FI596" s="4"/>
      <c r="FJ596" s="4"/>
      <c r="FK596" s="4"/>
      <c r="FL596" s="4"/>
      <c r="FM596" s="4"/>
      <c r="FN596" s="4"/>
      <c r="FO596" s="4"/>
      <c r="FP596" s="4"/>
      <c r="FQ596" s="4"/>
      <c r="FR596" s="4"/>
      <c r="FS596" s="4"/>
      <c r="FT596" s="4"/>
      <c r="FU596" s="4"/>
      <c r="FV596" s="4"/>
      <c r="FW596" s="4"/>
      <c r="FX596" s="4"/>
      <c r="FY596" s="4"/>
      <c r="FZ596" s="4"/>
      <c r="GA596" s="4"/>
      <c r="GB596" s="4"/>
      <c r="GC596" s="4"/>
      <c r="GD596" s="4"/>
      <c r="GE596" s="4"/>
      <c r="GF596" s="4"/>
      <c r="GG596" s="4"/>
      <c r="GH596" s="4"/>
      <c r="GI596" s="4"/>
      <c r="GJ596" s="4"/>
    </row>
    <row r="597" spans="21:192" x14ac:dyDescent="0.3">
      <c r="U597" s="14"/>
      <c r="V597" s="4"/>
      <c r="W597" s="4"/>
      <c r="X597" s="14"/>
      <c r="Y597" s="4"/>
      <c r="Z597" s="4"/>
      <c r="AA597" s="14"/>
      <c r="AB597" s="4"/>
      <c r="AC597" s="4"/>
      <c r="AD597" s="1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c r="EW597" s="4"/>
      <c r="EX597" s="4"/>
      <c r="EY597" s="4"/>
      <c r="EZ597" s="4"/>
      <c r="FA597" s="4"/>
      <c r="FB597" s="4"/>
      <c r="FC597" s="4"/>
      <c r="FD597" s="4"/>
      <c r="FE597" s="4"/>
      <c r="FF597" s="4"/>
      <c r="FG597" s="4"/>
      <c r="FH597" s="4"/>
      <c r="FI597" s="4"/>
      <c r="FJ597" s="4"/>
      <c r="FK597" s="4"/>
      <c r="FL597" s="4"/>
      <c r="FM597" s="4"/>
      <c r="FN597" s="4"/>
      <c r="FO597" s="4"/>
      <c r="FP597" s="4"/>
      <c r="FQ597" s="4"/>
      <c r="FR597" s="4"/>
      <c r="FS597" s="4"/>
      <c r="FT597" s="4"/>
      <c r="FU597" s="4"/>
      <c r="FV597" s="4"/>
      <c r="FW597" s="4"/>
      <c r="FX597" s="4"/>
      <c r="FY597" s="4"/>
      <c r="FZ597" s="4"/>
      <c r="GA597" s="4"/>
      <c r="GB597" s="4"/>
      <c r="GC597" s="4"/>
      <c r="GD597" s="4"/>
      <c r="GE597" s="4"/>
      <c r="GF597" s="4"/>
      <c r="GG597" s="4"/>
      <c r="GH597" s="4"/>
      <c r="GI597" s="4"/>
      <c r="GJ597" s="4"/>
    </row>
    <row r="598" spans="21:192" x14ac:dyDescent="0.3">
      <c r="U598" s="14"/>
      <c r="V598" s="4"/>
      <c r="W598" s="4"/>
      <c r="X598" s="14"/>
      <c r="Y598" s="4"/>
      <c r="Z598" s="4"/>
      <c r="AA598" s="14"/>
      <c r="AB598" s="4"/>
      <c r="AC598" s="4"/>
      <c r="AD598" s="1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c r="EW598" s="4"/>
      <c r="EX598" s="4"/>
      <c r="EY598" s="4"/>
      <c r="EZ598" s="4"/>
      <c r="FA598" s="4"/>
      <c r="FB598" s="4"/>
      <c r="FC598" s="4"/>
      <c r="FD598" s="4"/>
      <c r="FE598" s="4"/>
      <c r="FF598" s="4"/>
      <c r="FG598" s="4"/>
      <c r="FH598" s="4"/>
      <c r="FI598" s="4"/>
      <c r="FJ598" s="4"/>
      <c r="FK598" s="4"/>
      <c r="FL598" s="4"/>
      <c r="FM598" s="4"/>
      <c r="FN598" s="4"/>
      <c r="FO598" s="4"/>
      <c r="FP598" s="4"/>
      <c r="FQ598" s="4"/>
      <c r="FR598" s="4"/>
      <c r="FS598" s="4"/>
      <c r="FT598" s="4"/>
      <c r="FU598" s="4"/>
      <c r="FV598" s="4"/>
      <c r="FW598" s="4"/>
      <c r="FX598" s="4"/>
      <c r="FY598" s="4"/>
      <c r="FZ598" s="4"/>
      <c r="GA598" s="4"/>
      <c r="GB598" s="4"/>
      <c r="GC598" s="4"/>
      <c r="GD598" s="4"/>
      <c r="GE598" s="4"/>
      <c r="GF598" s="4"/>
      <c r="GG598" s="4"/>
      <c r="GH598" s="4"/>
      <c r="GI598" s="4"/>
      <c r="GJ598" s="4"/>
    </row>
    <row r="599" spans="21:192" x14ac:dyDescent="0.3">
      <c r="U599" s="14"/>
      <c r="V599" s="4"/>
      <c r="W599" s="4"/>
      <c r="X599" s="14"/>
      <c r="Y599" s="4"/>
      <c r="Z599" s="4"/>
      <c r="AA599" s="14"/>
      <c r="AB599" s="4"/>
      <c r="AC599" s="4"/>
      <c r="AD599" s="1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c r="DM599" s="4"/>
      <c r="DN599" s="4"/>
      <c r="DO599" s="4"/>
      <c r="DP599" s="4"/>
      <c r="DQ599" s="4"/>
      <c r="DR599" s="4"/>
      <c r="DS599" s="4"/>
      <c r="DT599" s="4"/>
      <c r="DU599" s="4"/>
      <c r="DV599" s="4"/>
      <c r="DW599" s="4"/>
      <c r="DX599" s="4"/>
      <c r="DY599" s="4"/>
      <c r="DZ599" s="4"/>
      <c r="EA599" s="4"/>
      <c r="EB599" s="4"/>
      <c r="EC599" s="4"/>
      <c r="ED599" s="4"/>
      <c r="EE599" s="4"/>
      <c r="EF599" s="4"/>
      <c r="EG599" s="4"/>
      <c r="EH599" s="4"/>
      <c r="EI599" s="4"/>
      <c r="EJ599" s="4"/>
      <c r="EK599" s="4"/>
      <c r="EL599" s="4"/>
      <c r="EM599" s="4"/>
      <c r="EN599" s="4"/>
      <c r="EO599" s="4"/>
      <c r="EP599" s="4"/>
      <c r="EQ599" s="4"/>
      <c r="ER599" s="4"/>
      <c r="ES599" s="4"/>
      <c r="ET599" s="4"/>
      <c r="EU599" s="4"/>
      <c r="EV599" s="4"/>
      <c r="EW599" s="4"/>
      <c r="EX599" s="4"/>
      <c r="EY599" s="4"/>
      <c r="EZ599" s="4"/>
      <c r="FA599" s="4"/>
      <c r="FB599" s="4"/>
      <c r="FC599" s="4"/>
      <c r="FD599" s="4"/>
      <c r="FE599" s="4"/>
      <c r="FF599" s="4"/>
      <c r="FG599" s="4"/>
      <c r="FH599" s="4"/>
      <c r="FI599" s="4"/>
      <c r="FJ599" s="4"/>
      <c r="FK599" s="4"/>
      <c r="FL599" s="4"/>
      <c r="FM599" s="4"/>
      <c r="FN599" s="4"/>
      <c r="FO599" s="4"/>
      <c r="FP599" s="4"/>
      <c r="FQ599" s="4"/>
      <c r="FR599" s="4"/>
      <c r="FS599" s="4"/>
      <c r="FT599" s="4"/>
      <c r="FU599" s="4"/>
      <c r="FV599" s="4"/>
      <c r="FW599" s="4"/>
      <c r="FX599" s="4"/>
      <c r="FY599" s="4"/>
      <c r="FZ599" s="4"/>
      <c r="GA599" s="4"/>
      <c r="GB599" s="4"/>
      <c r="GC599" s="4"/>
      <c r="GD599" s="4"/>
      <c r="GE599" s="4"/>
      <c r="GF599" s="4"/>
      <c r="GG599" s="4"/>
      <c r="GH599" s="4"/>
      <c r="GI599" s="4"/>
      <c r="GJ599" s="4"/>
    </row>
    <row r="600" spans="21:192" x14ac:dyDescent="0.3">
      <c r="U600" s="14"/>
      <c r="V600" s="4"/>
      <c r="W600" s="4"/>
      <c r="X600" s="14"/>
      <c r="Y600" s="4"/>
      <c r="Z600" s="4"/>
      <c r="AA600" s="14"/>
      <c r="AB600" s="4"/>
      <c r="AC600" s="4"/>
      <c r="AD600" s="1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c r="DM600" s="4"/>
      <c r="DN600" s="4"/>
      <c r="DO600" s="4"/>
      <c r="DP600" s="4"/>
      <c r="DQ600" s="4"/>
      <c r="DR600" s="4"/>
      <c r="DS600" s="4"/>
      <c r="DT600" s="4"/>
      <c r="DU600" s="4"/>
      <c r="DV600" s="4"/>
      <c r="DW600" s="4"/>
      <c r="DX600" s="4"/>
      <c r="DY600" s="4"/>
      <c r="DZ600" s="4"/>
      <c r="EA600" s="4"/>
      <c r="EB600" s="4"/>
      <c r="EC600" s="4"/>
      <c r="ED600" s="4"/>
      <c r="EE600" s="4"/>
      <c r="EF600" s="4"/>
      <c r="EG600" s="4"/>
      <c r="EH600" s="4"/>
      <c r="EI600" s="4"/>
      <c r="EJ600" s="4"/>
      <c r="EK600" s="4"/>
      <c r="EL600" s="4"/>
      <c r="EM600" s="4"/>
      <c r="EN600" s="4"/>
      <c r="EO600" s="4"/>
      <c r="EP600" s="4"/>
      <c r="EQ600" s="4"/>
      <c r="ER600" s="4"/>
      <c r="ES600" s="4"/>
      <c r="ET600" s="4"/>
      <c r="EU600" s="4"/>
      <c r="EV600" s="4"/>
      <c r="EW600" s="4"/>
      <c r="EX600" s="4"/>
      <c r="EY600" s="4"/>
      <c r="EZ600" s="4"/>
      <c r="FA600" s="4"/>
      <c r="FB600" s="4"/>
      <c r="FC600" s="4"/>
      <c r="FD600" s="4"/>
      <c r="FE600" s="4"/>
      <c r="FF600" s="4"/>
      <c r="FG600" s="4"/>
      <c r="FH600" s="4"/>
      <c r="FI600" s="4"/>
      <c r="FJ600" s="4"/>
      <c r="FK600" s="4"/>
      <c r="FL600" s="4"/>
      <c r="FM600" s="4"/>
      <c r="FN600" s="4"/>
      <c r="FO600" s="4"/>
      <c r="FP600" s="4"/>
      <c r="FQ600" s="4"/>
      <c r="FR600" s="4"/>
      <c r="FS600" s="4"/>
      <c r="FT600" s="4"/>
      <c r="FU600" s="4"/>
      <c r="FV600" s="4"/>
      <c r="FW600" s="4"/>
      <c r="FX600" s="4"/>
      <c r="FY600" s="4"/>
      <c r="FZ600" s="4"/>
      <c r="GA600" s="4"/>
      <c r="GB600" s="4"/>
      <c r="GC600" s="4"/>
      <c r="GD600" s="4"/>
      <c r="GE600" s="4"/>
      <c r="GF600" s="4"/>
      <c r="GG600" s="4"/>
      <c r="GH600" s="4"/>
      <c r="GI600" s="4"/>
      <c r="GJ600" s="4"/>
    </row>
    <row r="601" spans="21:192" x14ac:dyDescent="0.3">
      <c r="U601" s="14"/>
      <c r="V601" s="4"/>
      <c r="W601" s="4"/>
      <c r="X601" s="14"/>
      <c r="Y601" s="4"/>
      <c r="Z601" s="4"/>
      <c r="AA601" s="14"/>
      <c r="AB601" s="4"/>
      <c r="AC601" s="4"/>
      <c r="AD601" s="1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c r="DM601" s="4"/>
      <c r="DN601" s="4"/>
      <c r="DO601" s="4"/>
      <c r="DP601" s="4"/>
      <c r="DQ601" s="4"/>
      <c r="DR601" s="4"/>
      <c r="DS601" s="4"/>
      <c r="DT601" s="4"/>
      <c r="DU601" s="4"/>
      <c r="DV601" s="4"/>
      <c r="DW601" s="4"/>
      <c r="DX601" s="4"/>
      <c r="DY601" s="4"/>
      <c r="DZ601" s="4"/>
      <c r="EA601" s="4"/>
      <c r="EB601" s="4"/>
      <c r="EC601" s="4"/>
      <c r="ED601" s="4"/>
      <c r="EE601" s="4"/>
      <c r="EF601" s="4"/>
      <c r="EG601" s="4"/>
      <c r="EH601" s="4"/>
      <c r="EI601" s="4"/>
      <c r="EJ601" s="4"/>
      <c r="EK601" s="4"/>
      <c r="EL601" s="4"/>
      <c r="EM601" s="4"/>
      <c r="EN601" s="4"/>
      <c r="EO601" s="4"/>
      <c r="EP601" s="4"/>
      <c r="EQ601" s="4"/>
      <c r="ER601" s="4"/>
      <c r="ES601" s="4"/>
      <c r="ET601" s="4"/>
      <c r="EU601" s="4"/>
      <c r="EV601" s="4"/>
      <c r="EW601" s="4"/>
      <c r="EX601" s="4"/>
      <c r="EY601" s="4"/>
      <c r="EZ601" s="4"/>
      <c r="FA601" s="4"/>
      <c r="FB601" s="4"/>
      <c r="FC601" s="4"/>
      <c r="FD601" s="4"/>
      <c r="FE601" s="4"/>
      <c r="FF601" s="4"/>
      <c r="FG601" s="4"/>
      <c r="FH601" s="4"/>
      <c r="FI601" s="4"/>
      <c r="FJ601" s="4"/>
      <c r="FK601" s="4"/>
      <c r="FL601" s="4"/>
      <c r="FM601" s="4"/>
      <c r="FN601" s="4"/>
      <c r="FO601" s="4"/>
      <c r="FP601" s="4"/>
      <c r="FQ601" s="4"/>
      <c r="FR601" s="4"/>
      <c r="FS601" s="4"/>
      <c r="FT601" s="4"/>
      <c r="FU601" s="4"/>
      <c r="FV601" s="4"/>
      <c r="FW601" s="4"/>
      <c r="FX601" s="4"/>
      <c r="FY601" s="4"/>
      <c r="FZ601" s="4"/>
      <c r="GA601" s="4"/>
      <c r="GB601" s="4"/>
      <c r="GC601" s="4"/>
      <c r="GD601" s="4"/>
      <c r="GE601" s="4"/>
      <c r="GF601" s="4"/>
      <c r="GG601" s="4"/>
      <c r="GH601" s="4"/>
      <c r="GI601" s="4"/>
      <c r="GJ601" s="4"/>
    </row>
    <row r="602" spans="21:192" x14ac:dyDescent="0.3">
      <c r="U602" s="14"/>
      <c r="V602" s="4"/>
      <c r="W602" s="4"/>
      <c r="X602" s="14"/>
      <c r="Y602" s="4"/>
      <c r="Z602" s="4"/>
      <c r="AA602" s="14"/>
      <c r="AB602" s="4"/>
      <c r="AC602" s="4"/>
      <c r="AD602" s="1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c r="DM602" s="4"/>
      <c r="DN602" s="4"/>
      <c r="DO602" s="4"/>
      <c r="DP602" s="4"/>
      <c r="DQ602" s="4"/>
      <c r="DR602" s="4"/>
      <c r="DS602" s="4"/>
      <c r="DT602" s="4"/>
      <c r="DU602" s="4"/>
      <c r="DV602" s="4"/>
      <c r="DW602" s="4"/>
      <c r="DX602" s="4"/>
      <c r="DY602" s="4"/>
      <c r="DZ602" s="4"/>
      <c r="EA602" s="4"/>
      <c r="EB602" s="4"/>
      <c r="EC602" s="4"/>
      <c r="ED602" s="4"/>
      <c r="EE602" s="4"/>
      <c r="EF602" s="4"/>
      <c r="EG602" s="4"/>
      <c r="EH602" s="4"/>
      <c r="EI602" s="4"/>
      <c r="EJ602" s="4"/>
      <c r="EK602" s="4"/>
      <c r="EL602" s="4"/>
      <c r="EM602" s="4"/>
      <c r="EN602" s="4"/>
      <c r="EO602" s="4"/>
      <c r="EP602" s="4"/>
      <c r="EQ602" s="4"/>
      <c r="ER602" s="4"/>
      <c r="ES602" s="4"/>
      <c r="ET602" s="4"/>
      <c r="EU602" s="4"/>
      <c r="EV602" s="4"/>
      <c r="EW602" s="4"/>
      <c r="EX602" s="4"/>
      <c r="EY602" s="4"/>
      <c r="EZ602" s="4"/>
      <c r="FA602" s="4"/>
      <c r="FB602" s="4"/>
      <c r="FC602" s="4"/>
      <c r="FD602" s="4"/>
      <c r="FE602" s="4"/>
      <c r="FF602" s="4"/>
      <c r="FG602" s="4"/>
      <c r="FH602" s="4"/>
      <c r="FI602" s="4"/>
      <c r="FJ602" s="4"/>
      <c r="FK602" s="4"/>
      <c r="FL602" s="4"/>
      <c r="FM602" s="4"/>
      <c r="FN602" s="4"/>
      <c r="FO602" s="4"/>
      <c r="FP602" s="4"/>
      <c r="FQ602" s="4"/>
      <c r="FR602" s="4"/>
      <c r="FS602" s="4"/>
      <c r="FT602" s="4"/>
      <c r="FU602" s="4"/>
      <c r="FV602" s="4"/>
      <c r="FW602" s="4"/>
      <c r="FX602" s="4"/>
      <c r="FY602" s="4"/>
      <c r="FZ602" s="4"/>
      <c r="GA602" s="4"/>
      <c r="GB602" s="4"/>
      <c r="GC602" s="4"/>
      <c r="GD602" s="4"/>
      <c r="GE602" s="4"/>
      <c r="GF602" s="4"/>
      <c r="GG602" s="4"/>
      <c r="GH602" s="4"/>
      <c r="GI602" s="4"/>
      <c r="GJ602" s="4"/>
    </row>
    <row r="603" spans="21:192" x14ac:dyDescent="0.3">
      <c r="U603" s="14"/>
      <c r="V603" s="4"/>
      <c r="W603" s="4"/>
      <c r="X603" s="14"/>
      <c r="Y603" s="4"/>
      <c r="Z603" s="4"/>
      <c r="AA603" s="14"/>
      <c r="AB603" s="4"/>
      <c r="AC603" s="4"/>
      <c r="AD603" s="1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c r="DM603" s="4"/>
      <c r="DN603" s="4"/>
      <c r="DO603" s="4"/>
      <c r="DP603" s="4"/>
      <c r="DQ603" s="4"/>
      <c r="DR603" s="4"/>
      <c r="DS603" s="4"/>
      <c r="DT603" s="4"/>
      <c r="DU603" s="4"/>
      <c r="DV603" s="4"/>
      <c r="DW603" s="4"/>
      <c r="DX603" s="4"/>
      <c r="DY603" s="4"/>
      <c r="DZ603" s="4"/>
      <c r="EA603" s="4"/>
      <c r="EB603" s="4"/>
      <c r="EC603" s="4"/>
      <c r="ED603" s="4"/>
      <c r="EE603" s="4"/>
      <c r="EF603" s="4"/>
      <c r="EG603" s="4"/>
      <c r="EH603" s="4"/>
      <c r="EI603" s="4"/>
      <c r="EJ603" s="4"/>
      <c r="EK603" s="4"/>
      <c r="EL603" s="4"/>
      <c r="EM603" s="4"/>
      <c r="EN603" s="4"/>
      <c r="EO603" s="4"/>
      <c r="EP603" s="4"/>
      <c r="EQ603" s="4"/>
      <c r="ER603" s="4"/>
      <c r="ES603" s="4"/>
      <c r="ET603" s="4"/>
      <c r="EU603" s="4"/>
      <c r="EV603" s="4"/>
      <c r="EW603" s="4"/>
      <c r="EX603" s="4"/>
      <c r="EY603" s="4"/>
      <c r="EZ603" s="4"/>
      <c r="FA603" s="4"/>
      <c r="FB603" s="4"/>
      <c r="FC603" s="4"/>
      <c r="FD603" s="4"/>
      <c r="FE603" s="4"/>
      <c r="FF603" s="4"/>
      <c r="FG603" s="4"/>
      <c r="FH603" s="4"/>
      <c r="FI603" s="4"/>
      <c r="FJ603" s="4"/>
      <c r="FK603" s="4"/>
      <c r="FL603" s="4"/>
      <c r="FM603" s="4"/>
      <c r="FN603" s="4"/>
      <c r="FO603" s="4"/>
      <c r="FP603" s="4"/>
      <c r="FQ603" s="4"/>
      <c r="FR603" s="4"/>
      <c r="FS603" s="4"/>
      <c r="FT603" s="4"/>
      <c r="FU603" s="4"/>
      <c r="FV603" s="4"/>
      <c r="FW603" s="4"/>
      <c r="FX603" s="4"/>
      <c r="FY603" s="4"/>
      <c r="FZ603" s="4"/>
      <c r="GA603" s="4"/>
      <c r="GB603" s="4"/>
      <c r="GC603" s="4"/>
      <c r="GD603" s="4"/>
      <c r="GE603" s="4"/>
      <c r="GF603" s="4"/>
      <c r="GG603" s="4"/>
      <c r="GH603" s="4"/>
      <c r="GI603" s="4"/>
      <c r="GJ603" s="4"/>
    </row>
    <row r="604" spans="21:192" x14ac:dyDescent="0.3">
      <c r="U604" s="14"/>
      <c r="V604" s="4"/>
      <c r="W604" s="4"/>
      <c r="X604" s="14"/>
      <c r="Y604" s="4"/>
      <c r="Z604" s="4"/>
      <c r="AA604" s="14"/>
      <c r="AB604" s="4"/>
      <c r="AC604" s="4"/>
      <c r="AD604" s="1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c r="DM604" s="4"/>
      <c r="DN604" s="4"/>
      <c r="DO604" s="4"/>
      <c r="DP604" s="4"/>
      <c r="DQ604" s="4"/>
      <c r="DR604" s="4"/>
      <c r="DS604" s="4"/>
      <c r="DT604" s="4"/>
      <c r="DU604" s="4"/>
      <c r="DV604" s="4"/>
      <c r="DW604" s="4"/>
      <c r="DX604" s="4"/>
      <c r="DY604" s="4"/>
      <c r="DZ604" s="4"/>
      <c r="EA604" s="4"/>
      <c r="EB604" s="4"/>
      <c r="EC604" s="4"/>
      <c r="ED604" s="4"/>
      <c r="EE604" s="4"/>
      <c r="EF604" s="4"/>
      <c r="EG604" s="4"/>
      <c r="EH604" s="4"/>
      <c r="EI604" s="4"/>
      <c r="EJ604" s="4"/>
      <c r="EK604" s="4"/>
      <c r="EL604" s="4"/>
      <c r="EM604" s="4"/>
      <c r="EN604" s="4"/>
      <c r="EO604" s="4"/>
      <c r="EP604" s="4"/>
      <c r="EQ604" s="4"/>
      <c r="ER604" s="4"/>
      <c r="ES604" s="4"/>
      <c r="ET604" s="4"/>
      <c r="EU604" s="4"/>
      <c r="EV604" s="4"/>
      <c r="EW604" s="4"/>
      <c r="EX604" s="4"/>
      <c r="EY604" s="4"/>
      <c r="EZ604" s="4"/>
      <c r="FA604" s="4"/>
      <c r="FB604" s="4"/>
      <c r="FC604" s="4"/>
      <c r="FD604" s="4"/>
      <c r="FE604" s="4"/>
      <c r="FF604" s="4"/>
      <c r="FG604" s="4"/>
      <c r="FH604" s="4"/>
      <c r="FI604" s="4"/>
      <c r="FJ604" s="4"/>
      <c r="FK604" s="4"/>
      <c r="FL604" s="4"/>
      <c r="FM604" s="4"/>
      <c r="FN604" s="4"/>
      <c r="FO604" s="4"/>
      <c r="FP604" s="4"/>
      <c r="FQ604" s="4"/>
      <c r="FR604" s="4"/>
      <c r="FS604" s="4"/>
      <c r="FT604" s="4"/>
      <c r="FU604" s="4"/>
      <c r="FV604" s="4"/>
      <c r="FW604" s="4"/>
      <c r="FX604" s="4"/>
      <c r="FY604" s="4"/>
      <c r="FZ604" s="4"/>
      <c r="GA604" s="4"/>
      <c r="GB604" s="4"/>
      <c r="GC604" s="4"/>
      <c r="GD604" s="4"/>
      <c r="GE604" s="4"/>
      <c r="GF604" s="4"/>
      <c r="GG604" s="4"/>
      <c r="GH604" s="4"/>
      <c r="GI604" s="4"/>
      <c r="GJ604" s="4"/>
    </row>
    <row r="605" spans="21:192" x14ac:dyDescent="0.3">
      <c r="U605" s="14"/>
      <c r="V605" s="4"/>
      <c r="W605" s="4"/>
      <c r="X605" s="14"/>
      <c r="Y605" s="4"/>
      <c r="Z605" s="4"/>
      <c r="AA605" s="14"/>
      <c r="AB605" s="4"/>
      <c r="AC605" s="4"/>
      <c r="AD605" s="1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c r="DM605" s="4"/>
      <c r="DN605" s="4"/>
      <c r="DO605" s="4"/>
      <c r="DP605" s="4"/>
      <c r="DQ605" s="4"/>
      <c r="DR605" s="4"/>
      <c r="DS605" s="4"/>
      <c r="DT605" s="4"/>
      <c r="DU605" s="4"/>
      <c r="DV605" s="4"/>
      <c r="DW605" s="4"/>
      <c r="DX605" s="4"/>
      <c r="DY605" s="4"/>
      <c r="DZ605" s="4"/>
      <c r="EA605" s="4"/>
      <c r="EB605" s="4"/>
      <c r="EC605" s="4"/>
      <c r="ED605" s="4"/>
      <c r="EE605" s="4"/>
      <c r="EF605" s="4"/>
      <c r="EG605" s="4"/>
      <c r="EH605" s="4"/>
      <c r="EI605" s="4"/>
      <c r="EJ605" s="4"/>
      <c r="EK605" s="4"/>
      <c r="EL605" s="4"/>
      <c r="EM605" s="4"/>
      <c r="EN605" s="4"/>
      <c r="EO605" s="4"/>
      <c r="EP605" s="4"/>
      <c r="EQ605" s="4"/>
      <c r="ER605" s="4"/>
      <c r="ES605" s="4"/>
      <c r="ET605" s="4"/>
      <c r="EU605" s="4"/>
      <c r="EV605" s="4"/>
      <c r="EW605" s="4"/>
      <c r="EX605" s="4"/>
      <c r="EY605" s="4"/>
      <c r="EZ605" s="4"/>
      <c r="FA605" s="4"/>
      <c r="FB605" s="4"/>
      <c r="FC605" s="4"/>
      <c r="FD605" s="4"/>
      <c r="FE605" s="4"/>
      <c r="FF605" s="4"/>
      <c r="FG605" s="4"/>
      <c r="FH605" s="4"/>
      <c r="FI605" s="4"/>
      <c r="FJ605" s="4"/>
      <c r="FK605" s="4"/>
      <c r="FL605" s="4"/>
      <c r="FM605" s="4"/>
      <c r="FN605" s="4"/>
      <c r="FO605" s="4"/>
      <c r="FP605" s="4"/>
      <c r="FQ605" s="4"/>
      <c r="FR605" s="4"/>
      <c r="FS605" s="4"/>
      <c r="FT605" s="4"/>
      <c r="FU605" s="4"/>
      <c r="FV605" s="4"/>
      <c r="FW605" s="4"/>
      <c r="FX605" s="4"/>
      <c r="FY605" s="4"/>
      <c r="FZ605" s="4"/>
      <c r="GA605" s="4"/>
      <c r="GB605" s="4"/>
      <c r="GC605" s="4"/>
      <c r="GD605" s="4"/>
      <c r="GE605" s="4"/>
      <c r="GF605" s="4"/>
      <c r="GG605" s="4"/>
      <c r="GH605" s="4"/>
      <c r="GI605" s="4"/>
      <c r="GJ605" s="4"/>
    </row>
    <row r="606" spans="21:192" x14ac:dyDescent="0.3">
      <c r="U606" s="14"/>
      <c r="V606" s="4"/>
      <c r="W606" s="4"/>
      <c r="X606" s="14"/>
      <c r="Y606" s="4"/>
      <c r="Z606" s="4"/>
      <c r="AA606" s="14"/>
      <c r="AB606" s="4"/>
      <c r="AC606" s="4"/>
      <c r="AD606" s="1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c r="GB606" s="4"/>
      <c r="GC606" s="4"/>
      <c r="GD606" s="4"/>
      <c r="GE606" s="4"/>
      <c r="GF606" s="4"/>
      <c r="GG606" s="4"/>
      <c r="GH606" s="4"/>
      <c r="GI606" s="4"/>
      <c r="GJ606" s="4"/>
    </row>
    <row r="607" spans="21:192" x14ac:dyDescent="0.3">
      <c r="U607" s="14"/>
      <c r="V607" s="4"/>
      <c r="W607" s="4"/>
      <c r="X607" s="14"/>
      <c r="Y607" s="4"/>
      <c r="Z607" s="4"/>
      <c r="AA607" s="14"/>
      <c r="AB607" s="4"/>
      <c r="AC607" s="4"/>
      <c r="AD607" s="1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c r="GB607" s="4"/>
      <c r="GC607" s="4"/>
      <c r="GD607" s="4"/>
      <c r="GE607" s="4"/>
      <c r="GF607" s="4"/>
      <c r="GG607" s="4"/>
      <c r="GH607" s="4"/>
      <c r="GI607" s="4"/>
      <c r="GJ607" s="4"/>
    </row>
    <row r="608" spans="21:192" x14ac:dyDescent="0.3">
      <c r="U608" s="14"/>
      <c r="V608" s="4"/>
      <c r="W608" s="4"/>
      <c r="X608" s="14"/>
      <c r="Y608" s="4"/>
      <c r="Z608" s="4"/>
      <c r="AA608" s="14"/>
      <c r="AB608" s="4"/>
      <c r="AC608" s="4"/>
      <c r="AD608" s="1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row>
    <row r="609" spans="21:192" x14ac:dyDescent="0.3">
      <c r="U609" s="14"/>
      <c r="V609" s="4"/>
      <c r="W609" s="4"/>
      <c r="X609" s="14"/>
      <c r="Y609" s="4"/>
      <c r="Z609" s="4"/>
      <c r="AA609" s="14"/>
      <c r="AB609" s="4"/>
      <c r="AC609" s="4"/>
      <c r="AD609" s="1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row>
    <row r="610" spans="21:192" x14ac:dyDescent="0.3">
      <c r="U610" s="14"/>
      <c r="V610" s="4"/>
      <c r="W610" s="4"/>
      <c r="X610" s="14"/>
      <c r="Y610" s="4"/>
      <c r="Z610" s="4"/>
      <c r="AA610" s="14"/>
      <c r="AB610" s="4"/>
      <c r="AC610" s="4"/>
      <c r="AD610" s="1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c r="GB610" s="4"/>
      <c r="GC610" s="4"/>
      <c r="GD610" s="4"/>
      <c r="GE610" s="4"/>
      <c r="GF610" s="4"/>
      <c r="GG610" s="4"/>
      <c r="GH610" s="4"/>
      <c r="GI610" s="4"/>
      <c r="GJ610" s="4"/>
    </row>
    <row r="611" spans="21:192" x14ac:dyDescent="0.3">
      <c r="U611" s="14"/>
      <c r="V611" s="4"/>
      <c r="W611" s="4"/>
      <c r="X611" s="14"/>
      <c r="Y611" s="4"/>
      <c r="Z611" s="4"/>
      <c r="AA611" s="14"/>
      <c r="AB611" s="4"/>
      <c r="AC611" s="4"/>
      <c r="AD611" s="1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c r="DM611" s="4"/>
      <c r="DN611" s="4"/>
      <c r="DO611" s="4"/>
      <c r="DP611" s="4"/>
      <c r="DQ611" s="4"/>
      <c r="DR611" s="4"/>
      <c r="DS611" s="4"/>
      <c r="DT611" s="4"/>
      <c r="DU611" s="4"/>
      <c r="DV611" s="4"/>
      <c r="DW611" s="4"/>
      <c r="DX611" s="4"/>
      <c r="DY611" s="4"/>
      <c r="DZ611" s="4"/>
      <c r="EA611" s="4"/>
      <c r="EB611" s="4"/>
      <c r="EC611" s="4"/>
      <c r="ED611" s="4"/>
      <c r="EE611" s="4"/>
      <c r="EF611" s="4"/>
      <c r="EG611" s="4"/>
      <c r="EH611" s="4"/>
      <c r="EI611" s="4"/>
      <c r="EJ611" s="4"/>
      <c r="EK611" s="4"/>
      <c r="EL611" s="4"/>
      <c r="EM611" s="4"/>
      <c r="EN611" s="4"/>
      <c r="EO611" s="4"/>
      <c r="EP611" s="4"/>
      <c r="EQ611" s="4"/>
      <c r="ER611" s="4"/>
      <c r="ES611" s="4"/>
      <c r="ET611" s="4"/>
      <c r="EU611" s="4"/>
      <c r="EV611" s="4"/>
      <c r="EW611" s="4"/>
      <c r="EX611" s="4"/>
      <c r="EY611" s="4"/>
      <c r="EZ611" s="4"/>
      <c r="FA611" s="4"/>
      <c r="FB611" s="4"/>
      <c r="FC611" s="4"/>
      <c r="FD611" s="4"/>
      <c r="FE611" s="4"/>
      <c r="FF611" s="4"/>
      <c r="FG611" s="4"/>
      <c r="FH611" s="4"/>
      <c r="FI611" s="4"/>
      <c r="FJ611" s="4"/>
      <c r="FK611" s="4"/>
      <c r="FL611" s="4"/>
      <c r="FM611" s="4"/>
      <c r="FN611" s="4"/>
      <c r="FO611" s="4"/>
      <c r="FP611" s="4"/>
      <c r="FQ611" s="4"/>
      <c r="FR611" s="4"/>
      <c r="FS611" s="4"/>
      <c r="FT611" s="4"/>
      <c r="FU611" s="4"/>
      <c r="FV611" s="4"/>
      <c r="FW611" s="4"/>
      <c r="FX611" s="4"/>
      <c r="FY611" s="4"/>
      <c r="FZ611" s="4"/>
      <c r="GA611" s="4"/>
      <c r="GB611" s="4"/>
      <c r="GC611" s="4"/>
      <c r="GD611" s="4"/>
      <c r="GE611" s="4"/>
      <c r="GF611" s="4"/>
      <c r="GG611" s="4"/>
      <c r="GH611" s="4"/>
      <c r="GI611" s="4"/>
      <c r="GJ611" s="4"/>
    </row>
    <row r="612" spans="21:192" x14ac:dyDescent="0.3">
      <c r="U612" s="14"/>
      <c r="V612" s="4"/>
      <c r="W612" s="4"/>
      <c r="X612" s="14"/>
      <c r="Y612" s="4"/>
      <c r="Z612" s="4"/>
      <c r="AA612" s="14"/>
      <c r="AB612" s="4"/>
      <c r="AC612" s="4"/>
      <c r="AD612" s="1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c r="GB612" s="4"/>
      <c r="GC612" s="4"/>
      <c r="GD612" s="4"/>
      <c r="GE612" s="4"/>
      <c r="GF612" s="4"/>
      <c r="GG612" s="4"/>
      <c r="GH612" s="4"/>
      <c r="GI612" s="4"/>
      <c r="GJ612" s="4"/>
    </row>
    <row r="613" spans="21:192" x14ac:dyDescent="0.3">
      <c r="U613" s="14"/>
      <c r="V613" s="4"/>
      <c r="W613" s="4"/>
      <c r="X613" s="14"/>
      <c r="Y613" s="4"/>
      <c r="Z613" s="4"/>
      <c r="AA613" s="14"/>
      <c r="AB613" s="4"/>
      <c r="AC613" s="4"/>
      <c r="AD613" s="1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row>
    <row r="614" spans="21:192" x14ac:dyDescent="0.3">
      <c r="U614" s="14"/>
      <c r="V614" s="4"/>
      <c r="W614" s="4"/>
      <c r="X614" s="14"/>
      <c r="Y614" s="4"/>
      <c r="Z614" s="4"/>
      <c r="AA614" s="14"/>
      <c r="AB614" s="4"/>
      <c r="AC614" s="4"/>
      <c r="AD614" s="1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c r="GB614" s="4"/>
      <c r="GC614" s="4"/>
      <c r="GD614" s="4"/>
      <c r="GE614" s="4"/>
      <c r="GF614" s="4"/>
      <c r="GG614" s="4"/>
      <c r="GH614" s="4"/>
      <c r="GI614" s="4"/>
      <c r="GJ614" s="4"/>
    </row>
    <row r="615" spans="21:192" x14ac:dyDescent="0.3">
      <c r="U615" s="14"/>
      <c r="V615" s="4"/>
      <c r="W615" s="4"/>
      <c r="X615" s="14"/>
      <c r="Y615" s="4"/>
      <c r="Z615" s="4"/>
      <c r="AA615" s="14"/>
      <c r="AB615" s="4"/>
      <c r="AC615" s="4"/>
      <c r="AD615" s="1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c r="FE615" s="4"/>
      <c r="FF615" s="4"/>
      <c r="FG615" s="4"/>
      <c r="FH615" s="4"/>
      <c r="FI615" s="4"/>
      <c r="FJ615" s="4"/>
      <c r="FK615" s="4"/>
      <c r="FL615" s="4"/>
      <c r="FM615" s="4"/>
      <c r="FN615" s="4"/>
      <c r="FO615" s="4"/>
      <c r="FP615" s="4"/>
      <c r="FQ615" s="4"/>
      <c r="FR615" s="4"/>
      <c r="FS615" s="4"/>
      <c r="FT615" s="4"/>
      <c r="FU615" s="4"/>
      <c r="FV615" s="4"/>
      <c r="FW615" s="4"/>
      <c r="FX615" s="4"/>
      <c r="FY615" s="4"/>
      <c r="FZ615" s="4"/>
      <c r="GA615" s="4"/>
      <c r="GB615" s="4"/>
      <c r="GC615" s="4"/>
      <c r="GD615" s="4"/>
      <c r="GE615" s="4"/>
      <c r="GF615" s="4"/>
      <c r="GG615" s="4"/>
      <c r="GH615" s="4"/>
      <c r="GI615" s="4"/>
      <c r="GJ615" s="4"/>
    </row>
    <row r="616" spans="21:192" x14ac:dyDescent="0.3">
      <c r="U616" s="14"/>
      <c r="V616" s="4"/>
      <c r="W616" s="4"/>
      <c r="X616" s="14"/>
      <c r="Y616" s="4"/>
      <c r="Z616" s="4"/>
      <c r="AA616" s="14"/>
      <c r="AB616" s="4"/>
      <c r="AC616" s="4"/>
      <c r="AD616" s="1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row>
    <row r="617" spans="21:192" x14ac:dyDescent="0.3">
      <c r="U617" s="14"/>
      <c r="V617" s="4"/>
      <c r="W617" s="4"/>
      <c r="X617" s="14"/>
      <c r="Y617" s="4"/>
      <c r="Z617" s="4"/>
      <c r="AA617" s="14"/>
      <c r="AB617" s="4"/>
      <c r="AC617" s="4"/>
      <c r="AD617" s="1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row>
    <row r="618" spans="21:192" x14ac:dyDescent="0.3">
      <c r="U618" s="14"/>
      <c r="V618" s="4"/>
      <c r="W618" s="4"/>
      <c r="X618" s="14"/>
      <c r="Y618" s="4"/>
      <c r="Z618" s="4"/>
      <c r="AA618" s="14"/>
      <c r="AB618" s="4"/>
      <c r="AC618" s="4"/>
      <c r="AD618" s="1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row>
    <row r="619" spans="21:192" x14ac:dyDescent="0.3">
      <c r="U619" s="14"/>
      <c r="V619" s="4"/>
      <c r="W619" s="4"/>
      <c r="X619" s="14"/>
      <c r="Y619" s="4"/>
      <c r="Z619" s="4"/>
      <c r="AA619" s="14"/>
      <c r="AB619" s="4"/>
      <c r="AC619" s="4"/>
      <c r="AD619" s="1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row>
    <row r="620" spans="21:192" x14ac:dyDescent="0.3">
      <c r="U620" s="14"/>
      <c r="V620" s="4"/>
      <c r="W620" s="4"/>
      <c r="X620" s="14"/>
      <c r="Y620" s="4"/>
      <c r="Z620" s="4"/>
      <c r="AA620" s="14"/>
      <c r="AB620" s="4"/>
      <c r="AC620" s="4"/>
      <c r="AD620" s="1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row>
    <row r="621" spans="21:192" x14ac:dyDescent="0.3">
      <c r="U621" s="14"/>
      <c r="V621" s="4"/>
      <c r="W621" s="4"/>
      <c r="X621" s="14"/>
      <c r="Y621" s="4"/>
      <c r="Z621" s="4"/>
      <c r="AA621" s="14"/>
      <c r="AB621" s="4"/>
      <c r="AC621" s="4"/>
      <c r="AD621" s="1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c r="FE621" s="4"/>
      <c r="FF621" s="4"/>
      <c r="FG621" s="4"/>
      <c r="FH621" s="4"/>
      <c r="FI621" s="4"/>
      <c r="FJ621" s="4"/>
      <c r="FK621" s="4"/>
      <c r="FL621" s="4"/>
      <c r="FM621" s="4"/>
      <c r="FN621" s="4"/>
      <c r="FO621" s="4"/>
      <c r="FP621" s="4"/>
      <c r="FQ621" s="4"/>
      <c r="FR621" s="4"/>
      <c r="FS621" s="4"/>
      <c r="FT621" s="4"/>
      <c r="FU621" s="4"/>
      <c r="FV621" s="4"/>
      <c r="FW621" s="4"/>
      <c r="FX621" s="4"/>
      <c r="FY621" s="4"/>
      <c r="FZ621" s="4"/>
      <c r="GA621" s="4"/>
      <c r="GB621" s="4"/>
      <c r="GC621" s="4"/>
      <c r="GD621" s="4"/>
      <c r="GE621" s="4"/>
      <c r="GF621" s="4"/>
      <c r="GG621" s="4"/>
      <c r="GH621" s="4"/>
      <c r="GI621" s="4"/>
      <c r="GJ621" s="4"/>
    </row>
    <row r="622" spans="21:192" x14ac:dyDescent="0.3">
      <c r="U622" s="14"/>
      <c r="V622" s="4"/>
      <c r="W622" s="4"/>
      <c r="X622" s="14"/>
      <c r="Y622" s="4"/>
      <c r="Z622" s="4"/>
      <c r="AA622" s="14"/>
      <c r="AB622" s="4"/>
      <c r="AC622" s="4"/>
      <c r="AD622" s="1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c r="FE622" s="4"/>
      <c r="FF622" s="4"/>
      <c r="FG622" s="4"/>
      <c r="FH622" s="4"/>
      <c r="FI622" s="4"/>
      <c r="FJ622" s="4"/>
      <c r="FK622" s="4"/>
      <c r="FL622" s="4"/>
      <c r="FM622" s="4"/>
      <c r="FN622" s="4"/>
      <c r="FO622" s="4"/>
      <c r="FP622" s="4"/>
      <c r="FQ622" s="4"/>
      <c r="FR622" s="4"/>
      <c r="FS622" s="4"/>
      <c r="FT622" s="4"/>
      <c r="FU622" s="4"/>
      <c r="FV622" s="4"/>
      <c r="FW622" s="4"/>
      <c r="FX622" s="4"/>
      <c r="FY622" s="4"/>
      <c r="FZ622" s="4"/>
      <c r="GA622" s="4"/>
      <c r="GB622" s="4"/>
      <c r="GC622" s="4"/>
      <c r="GD622" s="4"/>
      <c r="GE622" s="4"/>
      <c r="GF622" s="4"/>
      <c r="GG622" s="4"/>
      <c r="GH622" s="4"/>
      <c r="GI622" s="4"/>
      <c r="GJ622" s="4"/>
    </row>
    <row r="623" spans="21:192" x14ac:dyDescent="0.3">
      <c r="U623" s="14"/>
      <c r="V623" s="4"/>
      <c r="W623" s="4"/>
      <c r="X623" s="14"/>
      <c r="Y623" s="4"/>
      <c r="Z623" s="4"/>
      <c r="AA623" s="14"/>
      <c r="AB623" s="4"/>
      <c r="AC623" s="4"/>
      <c r="AD623" s="1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c r="FE623" s="4"/>
      <c r="FF623" s="4"/>
      <c r="FG623" s="4"/>
      <c r="FH623" s="4"/>
      <c r="FI623" s="4"/>
      <c r="FJ623" s="4"/>
      <c r="FK623" s="4"/>
      <c r="FL623" s="4"/>
      <c r="FM623" s="4"/>
      <c r="FN623" s="4"/>
      <c r="FO623" s="4"/>
      <c r="FP623" s="4"/>
      <c r="FQ623" s="4"/>
      <c r="FR623" s="4"/>
      <c r="FS623" s="4"/>
      <c r="FT623" s="4"/>
      <c r="FU623" s="4"/>
      <c r="FV623" s="4"/>
      <c r="FW623" s="4"/>
      <c r="FX623" s="4"/>
      <c r="FY623" s="4"/>
      <c r="FZ623" s="4"/>
      <c r="GA623" s="4"/>
      <c r="GB623" s="4"/>
      <c r="GC623" s="4"/>
      <c r="GD623" s="4"/>
      <c r="GE623" s="4"/>
      <c r="GF623" s="4"/>
      <c r="GG623" s="4"/>
      <c r="GH623" s="4"/>
      <c r="GI623" s="4"/>
      <c r="GJ623" s="4"/>
    </row>
    <row r="624" spans="21:192" x14ac:dyDescent="0.3">
      <c r="U624" s="14"/>
      <c r="V624" s="4"/>
      <c r="W624" s="4"/>
      <c r="X624" s="14"/>
      <c r="Y624" s="4"/>
      <c r="Z624" s="4"/>
      <c r="AA624" s="14"/>
      <c r="AB624" s="4"/>
      <c r="AC624" s="4"/>
      <c r="AD624" s="1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c r="CG624" s="4"/>
      <c r="CH624" s="4"/>
      <c r="CI624" s="4"/>
      <c r="CJ624" s="4"/>
      <c r="CK624" s="4"/>
      <c r="CL624" s="4"/>
      <c r="CM624" s="4"/>
      <c r="CN624" s="4"/>
      <c r="CO624" s="4"/>
      <c r="CP624" s="4"/>
      <c r="CQ624" s="4"/>
      <c r="CR624" s="4"/>
      <c r="CS624" s="4"/>
      <c r="CT624" s="4"/>
      <c r="CU624" s="4"/>
      <c r="CV624" s="4"/>
      <c r="CW624" s="4"/>
      <c r="CX624" s="4"/>
      <c r="CY624" s="4"/>
      <c r="CZ624" s="4"/>
      <c r="DA624" s="4"/>
      <c r="DB624" s="4"/>
      <c r="DC624" s="4"/>
      <c r="DD624" s="4"/>
      <c r="DE624" s="4"/>
      <c r="DF624" s="4"/>
      <c r="DG624" s="4"/>
      <c r="DH624" s="4"/>
      <c r="DI624" s="4"/>
      <c r="DJ624" s="4"/>
      <c r="DK624" s="4"/>
      <c r="DL624" s="4"/>
      <c r="DM624" s="4"/>
      <c r="DN624" s="4"/>
      <c r="DO624" s="4"/>
      <c r="DP624" s="4"/>
      <c r="DQ624" s="4"/>
      <c r="DR624" s="4"/>
      <c r="DS624" s="4"/>
      <c r="DT624" s="4"/>
      <c r="DU624" s="4"/>
      <c r="DV624" s="4"/>
      <c r="DW624" s="4"/>
      <c r="DX624" s="4"/>
      <c r="DY624" s="4"/>
      <c r="DZ624" s="4"/>
      <c r="EA624" s="4"/>
      <c r="EB624" s="4"/>
      <c r="EC624" s="4"/>
      <c r="ED624" s="4"/>
      <c r="EE624" s="4"/>
      <c r="EF624" s="4"/>
      <c r="EG624" s="4"/>
      <c r="EH624" s="4"/>
      <c r="EI624" s="4"/>
      <c r="EJ624" s="4"/>
      <c r="EK624" s="4"/>
      <c r="EL624" s="4"/>
      <c r="EM624" s="4"/>
      <c r="EN624" s="4"/>
      <c r="EO624" s="4"/>
      <c r="EP624" s="4"/>
      <c r="EQ624" s="4"/>
      <c r="ER624" s="4"/>
      <c r="ES624" s="4"/>
      <c r="ET624" s="4"/>
      <c r="EU624" s="4"/>
      <c r="EV624" s="4"/>
      <c r="EW624" s="4"/>
      <c r="EX624" s="4"/>
      <c r="EY624" s="4"/>
      <c r="EZ624" s="4"/>
      <c r="FA624" s="4"/>
      <c r="FB624" s="4"/>
      <c r="FC624" s="4"/>
      <c r="FD624" s="4"/>
      <c r="FE624" s="4"/>
      <c r="FF624" s="4"/>
      <c r="FG624" s="4"/>
      <c r="FH624" s="4"/>
      <c r="FI624" s="4"/>
      <c r="FJ624" s="4"/>
      <c r="FK624" s="4"/>
      <c r="FL624" s="4"/>
      <c r="FM624" s="4"/>
      <c r="FN624" s="4"/>
      <c r="FO624" s="4"/>
      <c r="FP624" s="4"/>
      <c r="FQ624" s="4"/>
      <c r="FR624" s="4"/>
      <c r="FS624" s="4"/>
      <c r="FT624" s="4"/>
      <c r="FU624" s="4"/>
      <c r="FV624" s="4"/>
      <c r="FW624" s="4"/>
      <c r="FX624" s="4"/>
      <c r="FY624" s="4"/>
      <c r="FZ624" s="4"/>
      <c r="GA624" s="4"/>
      <c r="GB624" s="4"/>
      <c r="GC624" s="4"/>
      <c r="GD624" s="4"/>
      <c r="GE624" s="4"/>
      <c r="GF624" s="4"/>
      <c r="GG624" s="4"/>
      <c r="GH624" s="4"/>
      <c r="GI624" s="4"/>
      <c r="GJ624" s="4"/>
    </row>
    <row r="625" spans="21:192" x14ac:dyDescent="0.3">
      <c r="U625" s="14"/>
      <c r="V625" s="4"/>
      <c r="W625" s="4"/>
      <c r="X625" s="14"/>
      <c r="Y625" s="4"/>
      <c r="Z625" s="4"/>
      <c r="AA625" s="14"/>
      <c r="AB625" s="4"/>
      <c r="AC625" s="4"/>
      <c r="AD625" s="1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c r="CG625" s="4"/>
      <c r="CH625" s="4"/>
      <c r="CI625" s="4"/>
      <c r="CJ625" s="4"/>
      <c r="CK625" s="4"/>
      <c r="CL625" s="4"/>
      <c r="CM625" s="4"/>
      <c r="CN625" s="4"/>
      <c r="CO625" s="4"/>
      <c r="CP625" s="4"/>
      <c r="CQ625" s="4"/>
      <c r="CR625" s="4"/>
      <c r="CS625" s="4"/>
      <c r="CT625" s="4"/>
      <c r="CU625" s="4"/>
      <c r="CV625" s="4"/>
      <c r="CW625" s="4"/>
      <c r="CX625" s="4"/>
      <c r="CY625" s="4"/>
      <c r="CZ625" s="4"/>
      <c r="DA625" s="4"/>
      <c r="DB625" s="4"/>
      <c r="DC625" s="4"/>
      <c r="DD625" s="4"/>
      <c r="DE625" s="4"/>
      <c r="DF625" s="4"/>
      <c r="DG625" s="4"/>
      <c r="DH625" s="4"/>
      <c r="DI625" s="4"/>
      <c r="DJ625" s="4"/>
      <c r="DK625" s="4"/>
      <c r="DL625" s="4"/>
      <c r="DM625" s="4"/>
      <c r="DN625" s="4"/>
      <c r="DO625" s="4"/>
      <c r="DP625" s="4"/>
      <c r="DQ625" s="4"/>
      <c r="DR625" s="4"/>
      <c r="DS625" s="4"/>
      <c r="DT625" s="4"/>
      <c r="DU625" s="4"/>
      <c r="DV625" s="4"/>
      <c r="DW625" s="4"/>
      <c r="DX625" s="4"/>
      <c r="DY625" s="4"/>
      <c r="DZ625" s="4"/>
      <c r="EA625" s="4"/>
      <c r="EB625" s="4"/>
      <c r="EC625" s="4"/>
      <c r="ED625" s="4"/>
      <c r="EE625" s="4"/>
      <c r="EF625" s="4"/>
      <c r="EG625" s="4"/>
      <c r="EH625" s="4"/>
      <c r="EI625" s="4"/>
      <c r="EJ625" s="4"/>
      <c r="EK625" s="4"/>
      <c r="EL625" s="4"/>
      <c r="EM625" s="4"/>
      <c r="EN625" s="4"/>
      <c r="EO625" s="4"/>
      <c r="EP625" s="4"/>
      <c r="EQ625" s="4"/>
      <c r="ER625" s="4"/>
      <c r="ES625" s="4"/>
      <c r="ET625" s="4"/>
      <c r="EU625" s="4"/>
      <c r="EV625" s="4"/>
      <c r="EW625" s="4"/>
      <c r="EX625" s="4"/>
      <c r="EY625" s="4"/>
      <c r="EZ625" s="4"/>
      <c r="FA625" s="4"/>
      <c r="FB625" s="4"/>
      <c r="FC625" s="4"/>
      <c r="FD625" s="4"/>
      <c r="FE625" s="4"/>
      <c r="FF625" s="4"/>
      <c r="FG625" s="4"/>
      <c r="FH625" s="4"/>
      <c r="FI625" s="4"/>
      <c r="FJ625" s="4"/>
      <c r="FK625" s="4"/>
      <c r="FL625" s="4"/>
      <c r="FM625" s="4"/>
      <c r="FN625" s="4"/>
      <c r="FO625" s="4"/>
      <c r="FP625" s="4"/>
      <c r="FQ625" s="4"/>
      <c r="FR625" s="4"/>
      <c r="FS625" s="4"/>
      <c r="FT625" s="4"/>
      <c r="FU625" s="4"/>
      <c r="FV625" s="4"/>
      <c r="FW625" s="4"/>
      <c r="FX625" s="4"/>
      <c r="FY625" s="4"/>
      <c r="FZ625" s="4"/>
      <c r="GA625" s="4"/>
      <c r="GB625" s="4"/>
      <c r="GC625" s="4"/>
      <c r="GD625" s="4"/>
      <c r="GE625" s="4"/>
      <c r="GF625" s="4"/>
      <c r="GG625" s="4"/>
      <c r="GH625" s="4"/>
      <c r="GI625" s="4"/>
      <c r="GJ625" s="4"/>
    </row>
    <row r="626" spans="21:192" x14ac:dyDescent="0.3">
      <c r="U626" s="14"/>
      <c r="V626" s="4"/>
      <c r="W626" s="4"/>
      <c r="X626" s="14"/>
      <c r="Y626" s="4"/>
      <c r="Z626" s="4"/>
      <c r="AA626" s="14"/>
      <c r="AB626" s="4"/>
      <c r="AC626" s="4"/>
      <c r="AD626" s="1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c r="DM626" s="4"/>
      <c r="DN626" s="4"/>
      <c r="DO626" s="4"/>
      <c r="DP626" s="4"/>
      <c r="DQ626" s="4"/>
      <c r="DR626" s="4"/>
      <c r="DS626" s="4"/>
      <c r="DT626" s="4"/>
      <c r="DU626" s="4"/>
      <c r="DV626" s="4"/>
      <c r="DW626" s="4"/>
      <c r="DX626" s="4"/>
      <c r="DY626" s="4"/>
      <c r="DZ626" s="4"/>
      <c r="EA626" s="4"/>
      <c r="EB626" s="4"/>
      <c r="EC626" s="4"/>
      <c r="ED626" s="4"/>
      <c r="EE626" s="4"/>
      <c r="EF626" s="4"/>
      <c r="EG626" s="4"/>
      <c r="EH626" s="4"/>
      <c r="EI626" s="4"/>
      <c r="EJ626" s="4"/>
      <c r="EK626" s="4"/>
      <c r="EL626" s="4"/>
      <c r="EM626" s="4"/>
      <c r="EN626" s="4"/>
      <c r="EO626" s="4"/>
      <c r="EP626" s="4"/>
      <c r="EQ626" s="4"/>
      <c r="ER626" s="4"/>
      <c r="ES626" s="4"/>
      <c r="ET626" s="4"/>
      <c r="EU626" s="4"/>
      <c r="EV626" s="4"/>
      <c r="EW626" s="4"/>
      <c r="EX626" s="4"/>
      <c r="EY626" s="4"/>
      <c r="EZ626" s="4"/>
      <c r="FA626" s="4"/>
      <c r="FB626" s="4"/>
      <c r="FC626" s="4"/>
      <c r="FD626" s="4"/>
      <c r="FE626" s="4"/>
      <c r="FF626" s="4"/>
      <c r="FG626" s="4"/>
      <c r="FH626" s="4"/>
      <c r="FI626" s="4"/>
      <c r="FJ626" s="4"/>
      <c r="FK626" s="4"/>
      <c r="FL626" s="4"/>
      <c r="FM626" s="4"/>
      <c r="FN626" s="4"/>
      <c r="FO626" s="4"/>
      <c r="FP626" s="4"/>
      <c r="FQ626" s="4"/>
      <c r="FR626" s="4"/>
      <c r="FS626" s="4"/>
      <c r="FT626" s="4"/>
      <c r="FU626" s="4"/>
      <c r="FV626" s="4"/>
      <c r="FW626" s="4"/>
      <c r="FX626" s="4"/>
      <c r="FY626" s="4"/>
      <c r="FZ626" s="4"/>
      <c r="GA626" s="4"/>
      <c r="GB626" s="4"/>
      <c r="GC626" s="4"/>
      <c r="GD626" s="4"/>
      <c r="GE626" s="4"/>
      <c r="GF626" s="4"/>
      <c r="GG626" s="4"/>
      <c r="GH626" s="4"/>
      <c r="GI626" s="4"/>
      <c r="GJ626" s="4"/>
    </row>
    <row r="627" spans="21:192" x14ac:dyDescent="0.3">
      <c r="U627" s="14"/>
      <c r="V627" s="4"/>
      <c r="W627" s="4"/>
      <c r="X627" s="14"/>
      <c r="Y627" s="4"/>
      <c r="Z627" s="4"/>
      <c r="AA627" s="14"/>
      <c r="AB627" s="4"/>
      <c r="AC627" s="4"/>
      <c r="AD627" s="1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c r="DM627" s="4"/>
      <c r="DN627" s="4"/>
      <c r="DO627" s="4"/>
      <c r="DP627" s="4"/>
      <c r="DQ627" s="4"/>
      <c r="DR627" s="4"/>
      <c r="DS627" s="4"/>
      <c r="DT627" s="4"/>
      <c r="DU627" s="4"/>
      <c r="DV627" s="4"/>
      <c r="DW627" s="4"/>
      <c r="DX627" s="4"/>
      <c r="DY627" s="4"/>
      <c r="DZ627" s="4"/>
      <c r="EA627" s="4"/>
      <c r="EB627" s="4"/>
      <c r="EC627" s="4"/>
      <c r="ED627" s="4"/>
      <c r="EE627" s="4"/>
      <c r="EF627" s="4"/>
      <c r="EG627" s="4"/>
      <c r="EH627" s="4"/>
      <c r="EI627" s="4"/>
      <c r="EJ627" s="4"/>
      <c r="EK627" s="4"/>
      <c r="EL627" s="4"/>
      <c r="EM627" s="4"/>
      <c r="EN627" s="4"/>
      <c r="EO627" s="4"/>
      <c r="EP627" s="4"/>
      <c r="EQ627" s="4"/>
      <c r="ER627" s="4"/>
      <c r="ES627" s="4"/>
      <c r="ET627" s="4"/>
      <c r="EU627" s="4"/>
      <c r="EV627" s="4"/>
      <c r="EW627" s="4"/>
      <c r="EX627" s="4"/>
      <c r="EY627" s="4"/>
      <c r="EZ627" s="4"/>
      <c r="FA627" s="4"/>
      <c r="FB627" s="4"/>
      <c r="FC627" s="4"/>
      <c r="FD627" s="4"/>
      <c r="FE627" s="4"/>
      <c r="FF627" s="4"/>
      <c r="FG627" s="4"/>
      <c r="FH627" s="4"/>
      <c r="FI627" s="4"/>
      <c r="FJ627" s="4"/>
      <c r="FK627" s="4"/>
      <c r="FL627" s="4"/>
      <c r="FM627" s="4"/>
      <c r="FN627" s="4"/>
      <c r="FO627" s="4"/>
      <c r="FP627" s="4"/>
      <c r="FQ627" s="4"/>
      <c r="FR627" s="4"/>
      <c r="FS627" s="4"/>
      <c r="FT627" s="4"/>
      <c r="FU627" s="4"/>
      <c r="FV627" s="4"/>
      <c r="FW627" s="4"/>
      <c r="FX627" s="4"/>
      <c r="FY627" s="4"/>
      <c r="FZ627" s="4"/>
      <c r="GA627" s="4"/>
      <c r="GB627" s="4"/>
      <c r="GC627" s="4"/>
      <c r="GD627" s="4"/>
      <c r="GE627" s="4"/>
      <c r="GF627" s="4"/>
      <c r="GG627" s="4"/>
      <c r="GH627" s="4"/>
      <c r="GI627" s="4"/>
      <c r="GJ627" s="4"/>
    </row>
    <row r="628" spans="21:192" x14ac:dyDescent="0.3">
      <c r="U628" s="14"/>
      <c r="V628" s="4"/>
      <c r="W628" s="4"/>
      <c r="X628" s="14"/>
      <c r="Y628" s="4"/>
      <c r="Z628" s="4"/>
      <c r="AA628" s="14"/>
      <c r="AB628" s="4"/>
      <c r="AC628" s="4"/>
      <c r="AD628" s="1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c r="DM628" s="4"/>
      <c r="DN628" s="4"/>
      <c r="DO628" s="4"/>
      <c r="DP628" s="4"/>
      <c r="DQ628" s="4"/>
      <c r="DR628" s="4"/>
      <c r="DS628" s="4"/>
      <c r="DT628" s="4"/>
      <c r="DU628" s="4"/>
      <c r="DV628" s="4"/>
      <c r="DW628" s="4"/>
      <c r="DX628" s="4"/>
      <c r="DY628" s="4"/>
      <c r="DZ628" s="4"/>
      <c r="EA628" s="4"/>
      <c r="EB628" s="4"/>
      <c r="EC628" s="4"/>
      <c r="ED628" s="4"/>
      <c r="EE628" s="4"/>
      <c r="EF628" s="4"/>
      <c r="EG628" s="4"/>
      <c r="EH628" s="4"/>
      <c r="EI628" s="4"/>
      <c r="EJ628" s="4"/>
      <c r="EK628" s="4"/>
      <c r="EL628" s="4"/>
      <c r="EM628" s="4"/>
      <c r="EN628" s="4"/>
      <c r="EO628" s="4"/>
      <c r="EP628" s="4"/>
      <c r="EQ628" s="4"/>
      <c r="ER628" s="4"/>
      <c r="ES628" s="4"/>
      <c r="ET628" s="4"/>
      <c r="EU628" s="4"/>
      <c r="EV628" s="4"/>
      <c r="EW628" s="4"/>
      <c r="EX628" s="4"/>
      <c r="EY628" s="4"/>
      <c r="EZ628" s="4"/>
      <c r="FA628" s="4"/>
      <c r="FB628" s="4"/>
      <c r="FC628" s="4"/>
      <c r="FD628" s="4"/>
      <c r="FE628" s="4"/>
      <c r="FF628" s="4"/>
      <c r="FG628" s="4"/>
      <c r="FH628" s="4"/>
      <c r="FI628" s="4"/>
      <c r="FJ628" s="4"/>
      <c r="FK628" s="4"/>
      <c r="FL628" s="4"/>
      <c r="FM628" s="4"/>
      <c r="FN628" s="4"/>
      <c r="FO628" s="4"/>
      <c r="FP628" s="4"/>
      <c r="FQ628" s="4"/>
      <c r="FR628" s="4"/>
      <c r="FS628" s="4"/>
      <c r="FT628" s="4"/>
      <c r="FU628" s="4"/>
      <c r="FV628" s="4"/>
      <c r="FW628" s="4"/>
      <c r="FX628" s="4"/>
      <c r="FY628" s="4"/>
      <c r="FZ628" s="4"/>
      <c r="GA628" s="4"/>
      <c r="GB628" s="4"/>
      <c r="GC628" s="4"/>
      <c r="GD628" s="4"/>
      <c r="GE628" s="4"/>
      <c r="GF628" s="4"/>
      <c r="GG628" s="4"/>
      <c r="GH628" s="4"/>
      <c r="GI628" s="4"/>
      <c r="GJ628" s="4"/>
    </row>
    <row r="629" spans="21:192" x14ac:dyDescent="0.3">
      <c r="U629" s="14"/>
      <c r="V629" s="4"/>
      <c r="W629" s="4"/>
      <c r="X629" s="14"/>
      <c r="Y629" s="4"/>
      <c r="Z629" s="4"/>
      <c r="AA629" s="14"/>
      <c r="AB629" s="4"/>
      <c r="AC629" s="4"/>
      <c r="AD629" s="1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c r="DM629" s="4"/>
      <c r="DN629" s="4"/>
      <c r="DO629" s="4"/>
      <c r="DP629" s="4"/>
      <c r="DQ629" s="4"/>
      <c r="DR629" s="4"/>
      <c r="DS629" s="4"/>
      <c r="DT629" s="4"/>
      <c r="DU629" s="4"/>
      <c r="DV629" s="4"/>
      <c r="DW629" s="4"/>
      <c r="DX629" s="4"/>
      <c r="DY629" s="4"/>
      <c r="DZ629" s="4"/>
      <c r="EA629" s="4"/>
      <c r="EB629" s="4"/>
      <c r="EC629" s="4"/>
      <c r="ED629" s="4"/>
      <c r="EE629" s="4"/>
      <c r="EF629" s="4"/>
      <c r="EG629" s="4"/>
      <c r="EH629" s="4"/>
      <c r="EI629" s="4"/>
      <c r="EJ629" s="4"/>
      <c r="EK629" s="4"/>
      <c r="EL629" s="4"/>
      <c r="EM629" s="4"/>
      <c r="EN629" s="4"/>
      <c r="EO629" s="4"/>
      <c r="EP629" s="4"/>
      <c r="EQ629" s="4"/>
      <c r="ER629" s="4"/>
      <c r="ES629" s="4"/>
      <c r="ET629" s="4"/>
      <c r="EU629" s="4"/>
      <c r="EV629" s="4"/>
      <c r="EW629" s="4"/>
      <c r="EX629" s="4"/>
      <c r="EY629" s="4"/>
      <c r="EZ629" s="4"/>
      <c r="FA629" s="4"/>
      <c r="FB629" s="4"/>
      <c r="FC629" s="4"/>
      <c r="FD629" s="4"/>
      <c r="FE629" s="4"/>
      <c r="FF629" s="4"/>
      <c r="FG629" s="4"/>
      <c r="FH629" s="4"/>
      <c r="FI629" s="4"/>
      <c r="FJ629" s="4"/>
      <c r="FK629" s="4"/>
      <c r="FL629" s="4"/>
      <c r="FM629" s="4"/>
      <c r="FN629" s="4"/>
      <c r="FO629" s="4"/>
      <c r="FP629" s="4"/>
      <c r="FQ629" s="4"/>
      <c r="FR629" s="4"/>
      <c r="FS629" s="4"/>
      <c r="FT629" s="4"/>
      <c r="FU629" s="4"/>
      <c r="FV629" s="4"/>
      <c r="FW629" s="4"/>
      <c r="FX629" s="4"/>
      <c r="FY629" s="4"/>
      <c r="FZ629" s="4"/>
      <c r="GA629" s="4"/>
      <c r="GB629" s="4"/>
      <c r="GC629" s="4"/>
      <c r="GD629" s="4"/>
      <c r="GE629" s="4"/>
      <c r="GF629" s="4"/>
      <c r="GG629" s="4"/>
      <c r="GH629" s="4"/>
      <c r="GI629" s="4"/>
      <c r="GJ629" s="4"/>
    </row>
    <row r="630" spans="21:192" x14ac:dyDescent="0.3">
      <c r="U630" s="14"/>
      <c r="V630" s="4"/>
      <c r="W630" s="4"/>
      <c r="X630" s="14"/>
      <c r="Y630" s="4"/>
      <c r="Z630" s="4"/>
      <c r="AA630" s="14"/>
      <c r="AB630" s="4"/>
      <c r="AC630" s="4"/>
      <c r="AD630" s="1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c r="DM630" s="4"/>
      <c r="DN630" s="4"/>
      <c r="DO630" s="4"/>
      <c r="DP630" s="4"/>
      <c r="DQ630" s="4"/>
      <c r="DR630" s="4"/>
      <c r="DS630" s="4"/>
      <c r="DT630" s="4"/>
      <c r="DU630" s="4"/>
      <c r="DV630" s="4"/>
      <c r="DW630" s="4"/>
      <c r="DX630" s="4"/>
      <c r="DY630" s="4"/>
      <c r="DZ630" s="4"/>
      <c r="EA630" s="4"/>
      <c r="EB630" s="4"/>
      <c r="EC630" s="4"/>
      <c r="ED630" s="4"/>
      <c r="EE630" s="4"/>
      <c r="EF630" s="4"/>
      <c r="EG630" s="4"/>
      <c r="EH630" s="4"/>
      <c r="EI630" s="4"/>
      <c r="EJ630" s="4"/>
      <c r="EK630" s="4"/>
      <c r="EL630" s="4"/>
      <c r="EM630" s="4"/>
      <c r="EN630" s="4"/>
      <c r="EO630" s="4"/>
      <c r="EP630" s="4"/>
      <c r="EQ630" s="4"/>
      <c r="ER630" s="4"/>
      <c r="ES630" s="4"/>
      <c r="ET630" s="4"/>
      <c r="EU630" s="4"/>
      <c r="EV630" s="4"/>
      <c r="EW630" s="4"/>
      <c r="EX630" s="4"/>
      <c r="EY630" s="4"/>
      <c r="EZ630" s="4"/>
      <c r="FA630" s="4"/>
      <c r="FB630" s="4"/>
      <c r="FC630" s="4"/>
      <c r="FD630" s="4"/>
      <c r="FE630" s="4"/>
      <c r="FF630" s="4"/>
      <c r="FG630" s="4"/>
      <c r="FH630" s="4"/>
      <c r="FI630" s="4"/>
      <c r="FJ630" s="4"/>
      <c r="FK630" s="4"/>
      <c r="FL630" s="4"/>
      <c r="FM630" s="4"/>
      <c r="FN630" s="4"/>
      <c r="FO630" s="4"/>
      <c r="FP630" s="4"/>
      <c r="FQ630" s="4"/>
      <c r="FR630" s="4"/>
      <c r="FS630" s="4"/>
      <c r="FT630" s="4"/>
      <c r="FU630" s="4"/>
      <c r="FV630" s="4"/>
      <c r="FW630" s="4"/>
      <c r="FX630" s="4"/>
      <c r="FY630" s="4"/>
      <c r="FZ630" s="4"/>
      <c r="GA630" s="4"/>
      <c r="GB630" s="4"/>
      <c r="GC630" s="4"/>
      <c r="GD630" s="4"/>
      <c r="GE630" s="4"/>
      <c r="GF630" s="4"/>
      <c r="GG630" s="4"/>
      <c r="GH630" s="4"/>
      <c r="GI630" s="4"/>
      <c r="GJ630" s="4"/>
    </row>
    <row r="631" spans="21:192" x14ac:dyDescent="0.3">
      <c r="U631" s="14"/>
      <c r="V631" s="4"/>
      <c r="W631" s="4"/>
      <c r="X631" s="14"/>
      <c r="Y631" s="4"/>
      <c r="Z631" s="4"/>
      <c r="AA631" s="14"/>
      <c r="AB631" s="4"/>
      <c r="AC631" s="4"/>
      <c r="AD631" s="1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c r="CG631" s="4"/>
      <c r="CH631" s="4"/>
      <c r="CI631" s="4"/>
      <c r="CJ631" s="4"/>
      <c r="CK631" s="4"/>
      <c r="CL631" s="4"/>
      <c r="CM631" s="4"/>
      <c r="CN631" s="4"/>
      <c r="CO631" s="4"/>
      <c r="CP631" s="4"/>
      <c r="CQ631" s="4"/>
      <c r="CR631" s="4"/>
      <c r="CS631" s="4"/>
      <c r="CT631" s="4"/>
      <c r="CU631" s="4"/>
      <c r="CV631" s="4"/>
      <c r="CW631" s="4"/>
      <c r="CX631" s="4"/>
      <c r="CY631" s="4"/>
      <c r="CZ631" s="4"/>
      <c r="DA631" s="4"/>
      <c r="DB631" s="4"/>
      <c r="DC631" s="4"/>
      <c r="DD631" s="4"/>
      <c r="DE631" s="4"/>
      <c r="DF631" s="4"/>
      <c r="DG631" s="4"/>
      <c r="DH631" s="4"/>
      <c r="DI631" s="4"/>
      <c r="DJ631" s="4"/>
      <c r="DK631" s="4"/>
      <c r="DL631" s="4"/>
      <c r="DM631" s="4"/>
      <c r="DN631" s="4"/>
      <c r="DO631" s="4"/>
      <c r="DP631" s="4"/>
      <c r="DQ631" s="4"/>
      <c r="DR631" s="4"/>
      <c r="DS631" s="4"/>
      <c r="DT631" s="4"/>
      <c r="DU631" s="4"/>
      <c r="DV631" s="4"/>
      <c r="DW631" s="4"/>
      <c r="DX631" s="4"/>
      <c r="DY631" s="4"/>
      <c r="DZ631" s="4"/>
      <c r="EA631" s="4"/>
      <c r="EB631" s="4"/>
      <c r="EC631" s="4"/>
      <c r="ED631" s="4"/>
      <c r="EE631" s="4"/>
      <c r="EF631" s="4"/>
      <c r="EG631" s="4"/>
      <c r="EH631" s="4"/>
      <c r="EI631" s="4"/>
      <c r="EJ631" s="4"/>
      <c r="EK631" s="4"/>
      <c r="EL631" s="4"/>
      <c r="EM631" s="4"/>
      <c r="EN631" s="4"/>
      <c r="EO631" s="4"/>
      <c r="EP631" s="4"/>
      <c r="EQ631" s="4"/>
      <c r="ER631" s="4"/>
      <c r="ES631" s="4"/>
      <c r="ET631" s="4"/>
      <c r="EU631" s="4"/>
      <c r="EV631" s="4"/>
      <c r="EW631" s="4"/>
      <c r="EX631" s="4"/>
      <c r="EY631" s="4"/>
      <c r="EZ631" s="4"/>
      <c r="FA631" s="4"/>
      <c r="FB631" s="4"/>
      <c r="FC631" s="4"/>
      <c r="FD631" s="4"/>
      <c r="FE631" s="4"/>
      <c r="FF631" s="4"/>
      <c r="FG631" s="4"/>
      <c r="FH631" s="4"/>
      <c r="FI631" s="4"/>
      <c r="FJ631" s="4"/>
      <c r="FK631" s="4"/>
      <c r="FL631" s="4"/>
      <c r="FM631" s="4"/>
      <c r="FN631" s="4"/>
      <c r="FO631" s="4"/>
      <c r="FP631" s="4"/>
      <c r="FQ631" s="4"/>
      <c r="FR631" s="4"/>
      <c r="FS631" s="4"/>
      <c r="FT631" s="4"/>
      <c r="FU631" s="4"/>
      <c r="FV631" s="4"/>
      <c r="FW631" s="4"/>
      <c r="FX631" s="4"/>
      <c r="FY631" s="4"/>
      <c r="FZ631" s="4"/>
      <c r="GA631" s="4"/>
      <c r="GB631" s="4"/>
      <c r="GC631" s="4"/>
      <c r="GD631" s="4"/>
      <c r="GE631" s="4"/>
      <c r="GF631" s="4"/>
      <c r="GG631" s="4"/>
      <c r="GH631" s="4"/>
      <c r="GI631" s="4"/>
      <c r="GJ631" s="4"/>
    </row>
    <row r="632" spans="21:192" x14ac:dyDescent="0.3">
      <c r="U632" s="14"/>
      <c r="V632" s="4"/>
      <c r="W632" s="4"/>
      <c r="X632" s="14"/>
      <c r="Y632" s="4"/>
      <c r="Z632" s="4"/>
      <c r="AA632" s="14"/>
      <c r="AB632" s="4"/>
      <c r="AC632" s="4"/>
      <c r="AD632" s="1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c r="DM632" s="4"/>
      <c r="DN632" s="4"/>
      <c r="DO632" s="4"/>
      <c r="DP632" s="4"/>
      <c r="DQ632" s="4"/>
      <c r="DR632" s="4"/>
      <c r="DS632" s="4"/>
      <c r="DT632" s="4"/>
      <c r="DU632" s="4"/>
      <c r="DV632" s="4"/>
      <c r="DW632" s="4"/>
      <c r="DX632" s="4"/>
      <c r="DY632" s="4"/>
      <c r="DZ632" s="4"/>
      <c r="EA632" s="4"/>
      <c r="EB632" s="4"/>
      <c r="EC632" s="4"/>
      <c r="ED632" s="4"/>
      <c r="EE632" s="4"/>
      <c r="EF632" s="4"/>
      <c r="EG632" s="4"/>
      <c r="EH632" s="4"/>
      <c r="EI632" s="4"/>
      <c r="EJ632" s="4"/>
      <c r="EK632" s="4"/>
      <c r="EL632" s="4"/>
      <c r="EM632" s="4"/>
      <c r="EN632" s="4"/>
      <c r="EO632" s="4"/>
      <c r="EP632" s="4"/>
      <c r="EQ632" s="4"/>
      <c r="ER632" s="4"/>
      <c r="ES632" s="4"/>
      <c r="ET632" s="4"/>
      <c r="EU632" s="4"/>
      <c r="EV632" s="4"/>
      <c r="EW632" s="4"/>
      <c r="EX632" s="4"/>
      <c r="EY632" s="4"/>
      <c r="EZ632" s="4"/>
      <c r="FA632" s="4"/>
      <c r="FB632" s="4"/>
      <c r="FC632" s="4"/>
      <c r="FD632" s="4"/>
      <c r="FE632" s="4"/>
      <c r="FF632" s="4"/>
      <c r="FG632" s="4"/>
      <c r="FH632" s="4"/>
      <c r="FI632" s="4"/>
      <c r="FJ632" s="4"/>
      <c r="FK632" s="4"/>
      <c r="FL632" s="4"/>
      <c r="FM632" s="4"/>
      <c r="FN632" s="4"/>
      <c r="FO632" s="4"/>
      <c r="FP632" s="4"/>
      <c r="FQ632" s="4"/>
      <c r="FR632" s="4"/>
      <c r="FS632" s="4"/>
      <c r="FT632" s="4"/>
      <c r="FU632" s="4"/>
      <c r="FV632" s="4"/>
      <c r="FW632" s="4"/>
      <c r="FX632" s="4"/>
      <c r="FY632" s="4"/>
      <c r="FZ632" s="4"/>
      <c r="GA632" s="4"/>
      <c r="GB632" s="4"/>
      <c r="GC632" s="4"/>
      <c r="GD632" s="4"/>
      <c r="GE632" s="4"/>
      <c r="GF632" s="4"/>
      <c r="GG632" s="4"/>
      <c r="GH632" s="4"/>
      <c r="GI632" s="4"/>
      <c r="GJ632" s="4"/>
    </row>
    <row r="633" spans="21:192" x14ac:dyDescent="0.3">
      <c r="U633" s="14"/>
      <c r="V633" s="4"/>
      <c r="W633" s="4"/>
      <c r="X633" s="14"/>
      <c r="Y633" s="4"/>
      <c r="Z633" s="4"/>
      <c r="AA633" s="14"/>
      <c r="AB633" s="4"/>
      <c r="AC633" s="4"/>
      <c r="AD633" s="1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c r="DM633" s="4"/>
      <c r="DN633" s="4"/>
      <c r="DO633" s="4"/>
      <c r="DP633" s="4"/>
      <c r="DQ633" s="4"/>
      <c r="DR633" s="4"/>
      <c r="DS633" s="4"/>
      <c r="DT633" s="4"/>
      <c r="DU633" s="4"/>
      <c r="DV633" s="4"/>
      <c r="DW633" s="4"/>
      <c r="DX633" s="4"/>
      <c r="DY633" s="4"/>
      <c r="DZ633" s="4"/>
      <c r="EA633" s="4"/>
      <c r="EB633" s="4"/>
      <c r="EC633" s="4"/>
      <c r="ED633" s="4"/>
      <c r="EE633" s="4"/>
      <c r="EF633" s="4"/>
      <c r="EG633" s="4"/>
      <c r="EH633" s="4"/>
      <c r="EI633" s="4"/>
      <c r="EJ633" s="4"/>
      <c r="EK633" s="4"/>
      <c r="EL633" s="4"/>
      <c r="EM633" s="4"/>
      <c r="EN633" s="4"/>
      <c r="EO633" s="4"/>
      <c r="EP633" s="4"/>
      <c r="EQ633" s="4"/>
      <c r="ER633" s="4"/>
      <c r="ES633" s="4"/>
      <c r="ET633" s="4"/>
      <c r="EU633" s="4"/>
      <c r="EV633" s="4"/>
      <c r="EW633" s="4"/>
      <c r="EX633" s="4"/>
      <c r="EY633" s="4"/>
      <c r="EZ633" s="4"/>
      <c r="FA633" s="4"/>
      <c r="FB633" s="4"/>
      <c r="FC633" s="4"/>
      <c r="FD633" s="4"/>
      <c r="FE633" s="4"/>
      <c r="FF633" s="4"/>
      <c r="FG633" s="4"/>
      <c r="FH633" s="4"/>
      <c r="FI633" s="4"/>
      <c r="FJ633" s="4"/>
      <c r="FK633" s="4"/>
      <c r="FL633" s="4"/>
      <c r="FM633" s="4"/>
      <c r="FN633" s="4"/>
      <c r="FO633" s="4"/>
      <c r="FP633" s="4"/>
      <c r="FQ633" s="4"/>
      <c r="FR633" s="4"/>
      <c r="FS633" s="4"/>
      <c r="FT633" s="4"/>
      <c r="FU633" s="4"/>
      <c r="FV633" s="4"/>
      <c r="FW633" s="4"/>
      <c r="FX633" s="4"/>
      <c r="FY633" s="4"/>
      <c r="FZ633" s="4"/>
      <c r="GA633" s="4"/>
      <c r="GB633" s="4"/>
      <c r="GC633" s="4"/>
      <c r="GD633" s="4"/>
      <c r="GE633" s="4"/>
      <c r="GF633" s="4"/>
      <c r="GG633" s="4"/>
      <c r="GH633" s="4"/>
      <c r="GI633" s="4"/>
      <c r="GJ633" s="4"/>
    </row>
    <row r="634" spans="21:192" x14ac:dyDescent="0.3">
      <c r="U634" s="14"/>
      <c r="V634" s="4"/>
      <c r="W634" s="4"/>
      <c r="X634" s="14"/>
      <c r="Y634" s="4"/>
      <c r="Z634" s="4"/>
      <c r="AA634" s="14"/>
      <c r="AB634" s="4"/>
      <c r="AC634" s="4"/>
      <c r="AD634" s="1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c r="DN634" s="4"/>
      <c r="DO634" s="4"/>
      <c r="DP634" s="4"/>
      <c r="DQ634" s="4"/>
      <c r="DR634" s="4"/>
      <c r="DS634" s="4"/>
      <c r="DT634" s="4"/>
      <c r="DU634" s="4"/>
      <c r="DV634" s="4"/>
      <c r="DW634" s="4"/>
      <c r="DX634" s="4"/>
      <c r="DY634" s="4"/>
      <c r="DZ634" s="4"/>
      <c r="EA634" s="4"/>
      <c r="EB634" s="4"/>
      <c r="EC634" s="4"/>
      <c r="ED634" s="4"/>
      <c r="EE634" s="4"/>
      <c r="EF634" s="4"/>
      <c r="EG634" s="4"/>
      <c r="EH634" s="4"/>
      <c r="EI634" s="4"/>
      <c r="EJ634" s="4"/>
      <c r="EK634" s="4"/>
      <c r="EL634" s="4"/>
      <c r="EM634" s="4"/>
      <c r="EN634" s="4"/>
      <c r="EO634" s="4"/>
      <c r="EP634" s="4"/>
      <c r="EQ634" s="4"/>
      <c r="ER634" s="4"/>
      <c r="ES634" s="4"/>
      <c r="ET634" s="4"/>
      <c r="EU634" s="4"/>
      <c r="EV634" s="4"/>
      <c r="EW634" s="4"/>
      <c r="EX634" s="4"/>
      <c r="EY634" s="4"/>
      <c r="EZ634" s="4"/>
      <c r="FA634" s="4"/>
      <c r="FB634" s="4"/>
      <c r="FC634" s="4"/>
      <c r="FD634" s="4"/>
      <c r="FE634" s="4"/>
      <c r="FF634" s="4"/>
      <c r="FG634" s="4"/>
      <c r="FH634" s="4"/>
      <c r="FI634" s="4"/>
      <c r="FJ634" s="4"/>
      <c r="FK634" s="4"/>
      <c r="FL634" s="4"/>
      <c r="FM634" s="4"/>
      <c r="FN634" s="4"/>
      <c r="FO634" s="4"/>
      <c r="FP634" s="4"/>
      <c r="FQ634" s="4"/>
      <c r="FR634" s="4"/>
      <c r="FS634" s="4"/>
      <c r="FT634" s="4"/>
      <c r="FU634" s="4"/>
      <c r="FV634" s="4"/>
      <c r="FW634" s="4"/>
      <c r="FX634" s="4"/>
      <c r="FY634" s="4"/>
      <c r="FZ634" s="4"/>
      <c r="GA634" s="4"/>
      <c r="GB634" s="4"/>
      <c r="GC634" s="4"/>
      <c r="GD634" s="4"/>
      <c r="GE634" s="4"/>
      <c r="GF634" s="4"/>
      <c r="GG634" s="4"/>
      <c r="GH634" s="4"/>
      <c r="GI634" s="4"/>
      <c r="GJ634" s="4"/>
    </row>
  </sheetData>
  <sheetProtection algorithmName="SHA-512" hashValue="xVt8YYVhfMw80hwpE/KFSrK9piCp2OSkP9yJ6tJJ+/WSUoktE0mlFM82IaTl6Ix7N2o+VzQ7w9hfVP9wOKKo5A==" saltValue="5nESoacu9JkBXce3n3pvh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Player Prop Tool</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Koerner</dc:creator>
  <cp:lastModifiedBy>Sean Koerner</cp:lastModifiedBy>
  <dcterms:created xsi:type="dcterms:W3CDTF">2020-01-09T18:53:34Z</dcterms:created>
  <dcterms:modified xsi:type="dcterms:W3CDTF">2020-01-28T23:46:45Z</dcterms:modified>
</cp:coreProperties>
</file>