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Em'!$A$1:$E$29</definedName>
  </definedNames>
  <calcPr/>
</workbook>
</file>

<file path=xl/sharedStrings.xml><?xml version="1.0" encoding="utf-8"?>
<sst xmlns="http://schemas.openxmlformats.org/spreadsheetml/2006/main" count="127" uniqueCount="97">
  <si>
    <t>Tm</t>
  </si>
  <si>
    <t>Team</t>
  </si>
  <si>
    <t>Projection</t>
  </si>
  <si>
    <t>Odds</t>
  </si>
  <si>
    <t>Edge</t>
  </si>
  <si>
    <t>Conf</t>
  </si>
  <si>
    <t>HOU</t>
  </si>
  <si>
    <t>49ers</t>
  </si>
  <si>
    <t>KC</t>
  </si>
  <si>
    <t>Seahawks</t>
  </si>
  <si>
    <t>MIA</t>
  </si>
  <si>
    <t>Jaguars</t>
  </si>
  <si>
    <t>NE</t>
  </si>
  <si>
    <t>Bears</t>
  </si>
  <si>
    <t>CLE</t>
  </si>
  <si>
    <t>Buccaneers</t>
  </si>
  <si>
    <t>BAL</t>
  </si>
  <si>
    <t>Saints</t>
  </si>
  <si>
    <t>NYJ</t>
  </si>
  <si>
    <t>Cardinals</t>
  </si>
  <si>
    <t>BUF</t>
  </si>
  <si>
    <t>Packers</t>
  </si>
  <si>
    <t>LV</t>
  </si>
  <si>
    <t>Colts</t>
  </si>
  <si>
    <t>CAR</t>
  </si>
  <si>
    <t>Titans</t>
  </si>
  <si>
    <t>SEA</t>
  </si>
  <si>
    <t>Browns</t>
  </si>
  <si>
    <t>ATL</t>
  </si>
  <si>
    <t>Eagles</t>
  </si>
  <si>
    <t>PHI</t>
  </si>
  <si>
    <t>Texans</t>
  </si>
  <si>
    <t>WAS</t>
  </si>
  <si>
    <t>Patriots</t>
  </si>
  <si>
    <t>CHI</t>
  </si>
  <si>
    <t>Commanders</t>
  </si>
  <si>
    <t>DET</t>
  </si>
  <si>
    <t>Ravens</t>
  </si>
  <si>
    <t>IND</t>
  </si>
  <si>
    <t>Chargers</t>
  </si>
  <si>
    <t>JAX</t>
  </si>
  <si>
    <t>Broncos</t>
  </si>
  <si>
    <t>LAC</t>
  </si>
  <si>
    <t>Steelers</t>
  </si>
  <si>
    <t>CIN</t>
  </si>
  <si>
    <t>Raiders</t>
  </si>
  <si>
    <t>ARI</t>
  </si>
  <si>
    <t>Falcons</t>
  </si>
  <si>
    <t>SF</t>
  </si>
  <si>
    <t>Panthers</t>
  </si>
  <si>
    <t>TB</t>
  </si>
  <si>
    <t>Lions</t>
  </si>
  <si>
    <t>NO</t>
  </si>
  <si>
    <t>Cowboys</t>
  </si>
  <si>
    <t>DAL</t>
  </si>
  <si>
    <t>Bengals</t>
  </si>
  <si>
    <t>LAR</t>
  </si>
  <si>
    <t>Giants</t>
  </si>
  <si>
    <t>PIT</t>
  </si>
  <si>
    <t>Bills</t>
  </si>
  <si>
    <t>NYG</t>
  </si>
  <si>
    <t>Jets</t>
  </si>
  <si>
    <t>TEN</t>
  </si>
  <si>
    <t>DEN</t>
  </si>
  <si>
    <t>Opp</t>
  </si>
  <si>
    <t>Spread</t>
  </si>
  <si>
    <t>Win Prob%</t>
  </si>
  <si>
    <t>vs. CLE</t>
  </si>
  <si>
    <t>@ NE</t>
  </si>
  <si>
    <t>vs. WAS</t>
  </si>
  <si>
    <t>@ CAR</t>
  </si>
  <si>
    <t>vs. ARI</t>
  </si>
  <si>
    <t>@ SEA</t>
  </si>
  <si>
    <t>@ NO</t>
  </si>
  <si>
    <t>@ NYG</t>
  </si>
  <si>
    <t>@ DAL</t>
  </si>
  <si>
    <t>@ LV</t>
  </si>
  <si>
    <t>@ DEN</t>
  </si>
  <si>
    <t>@ NYJ</t>
  </si>
  <si>
    <t>vs. IND</t>
  </si>
  <si>
    <t>vs. JAX</t>
  </si>
  <si>
    <t>@ CHI</t>
  </si>
  <si>
    <t>@ TEN</t>
  </si>
  <si>
    <t>vs. BUF</t>
  </si>
  <si>
    <t>vs. PIT</t>
  </si>
  <si>
    <t>vs. LAC</t>
  </si>
  <si>
    <t>vs. DET</t>
  </si>
  <si>
    <t>vs. CIN</t>
  </si>
  <si>
    <t>vs. TB</t>
  </si>
  <si>
    <t>vs. SF</t>
  </si>
  <si>
    <t>@ GB</t>
  </si>
  <si>
    <t>vs. ATL</t>
  </si>
  <si>
    <t>@ BAL</t>
  </si>
  <si>
    <t>vs. HOU</t>
  </si>
  <si>
    <t>@ PHI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</si>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</sst>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8BD6A"/>
        <bgColor rgb="FFF8BD6A"/>
      </patternFill>
    </fill>
    <fill>
      <patternFill patternType="solid">
        <fgColor rgb="FFFDCE68"/>
        <bgColor rgb="FFFDCE68"/>
      </patternFill>
    </fill>
    <fill>
      <patternFill patternType="solid">
        <fgColor rgb="FFB6CB75"/>
        <bgColor rgb="FFB6CB75"/>
      </patternFill>
    </fill>
    <fill>
      <patternFill patternType="solid">
        <fgColor rgb="FFF9D567"/>
        <bgColor rgb="FFF9D567"/>
      </patternFill>
    </fill>
    <fill>
      <patternFill patternType="solid">
        <fgColor rgb="FF76C182"/>
        <bgColor rgb="FF76C182"/>
      </patternFill>
    </fill>
    <fill>
      <patternFill patternType="solid">
        <fgColor rgb="FF9FC77A"/>
        <bgColor rgb="FF9FC77A"/>
      </patternFill>
    </fill>
    <fill>
      <patternFill patternType="solid">
        <fgColor rgb="FFEBD36A"/>
        <bgColor rgb="FFEBD36A"/>
      </patternFill>
    </fill>
    <fill>
      <patternFill patternType="solid">
        <fgColor rgb="FFFAC569"/>
        <bgColor rgb="FFFAC569"/>
      </patternFill>
    </fill>
    <fill>
      <patternFill patternType="solid">
        <fgColor rgb="FFF3AE6D"/>
        <bgColor rgb="FFF3AE6D"/>
      </patternFill>
    </fill>
    <fill>
      <patternFill patternType="solid">
        <fgColor rgb="FFBBCC74"/>
        <bgColor rgb="FFBBCC74"/>
      </patternFill>
    </fill>
    <fill>
      <patternFill patternType="solid">
        <fgColor rgb="FFF6B76B"/>
        <bgColor rgb="FFF6B76B"/>
      </patternFill>
    </fill>
    <fill>
      <patternFill patternType="solid">
        <fgColor rgb="FFC8CE71"/>
        <bgColor rgb="FFC8CE71"/>
      </patternFill>
    </fill>
    <fill>
      <patternFill patternType="solid">
        <fgColor rgb="FFF1A66E"/>
        <bgColor rgb="FFF1A66E"/>
      </patternFill>
    </fill>
    <fill>
      <patternFill patternType="solid">
        <fgColor rgb="FFFCCB68"/>
        <bgColor rgb="FFFCCB68"/>
      </patternFill>
    </fill>
    <fill>
      <patternFill patternType="solid">
        <fgColor rgb="FFF4B06C"/>
        <bgColor rgb="FFF4B06C"/>
      </patternFill>
    </fill>
    <fill>
      <patternFill patternType="solid">
        <fgColor rgb="FFF2D468"/>
        <bgColor rgb="FFF2D468"/>
      </patternFill>
    </fill>
    <fill>
      <patternFill patternType="solid">
        <fgColor rgb="FFACC977"/>
        <bgColor rgb="FFACC977"/>
      </patternFill>
    </fill>
    <fill>
      <patternFill patternType="solid">
        <fgColor rgb="FF62BD87"/>
        <bgColor rgb="FF62BD87"/>
      </patternFill>
    </fill>
    <fill>
      <patternFill patternType="solid">
        <fgColor rgb="FFE0D26C"/>
        <bgColor rgb="FFE0D26C"/>
      </patternFill>
    </fill>
    <fill>
      <patternFill patternType="solid">
        <fgColor rgb="FFEDD469"/>
        <bgColor rgb="FFEDD469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-3.7</v>
      </c>
      <c r="D2" s="7">
        <v>-3.5</v>
      </c>
      <c r="E2" s="8">
        <f>VLOOKUP(C2,Data!A:B,2,0)-VLOOKUP(D2,Data!A:B,2,0)</f>
        <v>0.008694</v>
      </c>
      <c r="F2" s="9">
        <f t="shared" ref="F2:F29" si="1">RANK(E2,E:E,0)</f>
        <v>9</v>
      </c>
      <c r="G2" s="4"/>
      <c r="H2" s="4"/>
      <c r="I2" s="4"/>
    </row>
    <row r="3">
      <c r="A3" s="10" t="s">
        <v>8</v>
      </c>
      <c r="B3" s="11" t="s">
        <v>9</v>
      </c>
      <c r="C3" s="11">
        <v>3.7</v>
      </c>
      <c r="D3" s="12">
        <v>3.5</v>
      </c>
      <c r="E3" s="13">
        <f>VLOOKUP(C3,Data!A:B,2,0)-VLOOKUP(D3,Data!A:B,2,0)</f>
        <v>-0.008694</v>
      </c>
      <c r="F3" s="14">
        <f t="shared" si="1"/>
        <v>20</v>
      </c>
      <c r="G3" s="4"/>
      <c r="H3" s="4"/>
      <c r="I3" s="4"/>
    </row>
    <row r="4">
      <c r="A4" s="15" t="s">
        <v>10</v>
      </c>
      <c r="B4" s="6" t="s">
        <v>11</v>
      </c>
      <c r="C4" s="6">
        <v>1.7</v>
      </c>
      <c r="D4" s="7">
        <v>2.0</v>
      </c>
      <c r="E4" s="8">
        <f>VLOOKUP(C4,Data!A:B,2,0)-VLOOKUP(D4,Data!A:B,2,0)</f>
        <v>0.004282</v>
      </c>
      <c r="F4" s="9">
        <f t="shared" si="1"/>
        <v>14</v>
      </c>
      <c r="G4" s="4"/>
      <c r="H4" s="4"/>
      <c r="I4" s="4"/>
    </row>
    <row r="5">
      <c r="A5" s="16" t="s">
        <v>12</v>
      </c>
      <c r="B5" s="11" t="s">
        <v>13</v>
      </c>
      <c r="C5" s="11">
        <v>-1.7</v>
      </c>
      <c r="D5" s="12">
        <v>-2.0</v>
      </c>
      <c r="E5" s="13">
        <f>VLOOKUP(C5,Data!A:B,2,0)-VLOOKUP(D5,Data!A:B,2,0)</f>
        <v>-0.004282</v>
      </c>
      <c r="F5" s="14">
        <f t="shared" si="1"/>
        <v>15</v>
      </c>
      <c r="G5" s="4"/>
      <c r="H5" s="4"/>
      <c r="I5" s="4"/>
    </row>
    <row r="6">
      <c r="A6" s="17" t="s">
        <v>14</v>
      </c>
      <c r="B6" s="6" t="s">
        <v>15</v>
      </c>
      <c r="C6" s="6">
        <v>-3.3</v>
      </c>
      <c r="D6" s="7">
        <v>-3.5</v>
      </c>
      <c r="E6" s="8">
        <f>VLOOKUP(C6,Data!A:B,2,0)-VLOOKUP(D6,Data!A:B,2,0)</f>
        <v>-0.014008</v>
      </c>
      <c r="F6" s="9">
        <f t="shared" si="1"/>
        <v>24</v>
      </c>
      <c r="G6" s="4"/>
      <c r="H6" s="4"/>
      <c r="I6" s="4"/>
    </row>
    <row r="7">
      <c r="A7" s="18" t="s">
        <v>16</v>
      </c>
      <c r="B7" s="11" t="s">
        <v>17</v>
      </c>
      <c r="C7" s="11">
        <v>3.3</v>
      </c>
      <c r="D7" s="12">
        <v>3.5</v>
      </c>
      <c r="E7" s="13">
        <f>VLOOKUP(C7,Data!A:B,2,0)-VLOOKUP(D7,Data!A:B,2,0)</f>
        <v>0.014008</v>
      </c>
      <c r="F7" s="14">
        <f t="shared" si="1"/>
        <v>5</v>
      </c>
      <c r="G7" s="4"/>
      <c r="H7" s="4"/>
      <c r="I7" s="4"/>
    </row>
    <row r="8">
      <c r="A8" s="19" t="s">
        <v>18</v>
      </c>
      <c r="B8" s="6" t="s">
        <v>19</v>
      </c>
      <c r="C8" s="6">
        <v>4.8</v>
      </c>
      <c r="D8" s="7">
        <v>5.5</v>
      </c>
      <c r="E8" s="8">
        <f>VLOOKUP(C8,Data!A:B,2,0)-VLOOKUP(D8,Data!A:B,2,0)</f>
        <v>0.012166</v>
      </c>
      <c r="F8" s="9">
        <f t="shared" si="1"/>
        <v>7</v>
      </c>
      <c r="G8" s="4"/>
      <c r="H8" s="4"/>
      <c r="I8" s="4"/>
    </row>
    <row r="9">
      <c r="A9" s="20" t="s">
        <v>20</v>
      </c>
      <c r="B9" s="11" t="s">
        <v>21</v>
      </c>
      <c r="C9" s="11">
        <v>-4.8</v>
      </c>
      <c r="D9" s="12">
        <v>-5.5</v>
      </c>
      <c r="E9" s="13">
        <f>VLOOKUP(C9,Data!A:B,2,0)-VLOOKUP(D9,Data!A:B,2,0)</f>
        <v>-0.012166</v>
      </c>
      <c r="F9" s="14">
        <f t="shared" si="1"/>
        <v>22</v>
      </c>
      <c r="G9" s="4"/>
      <c r="H9" s="4"/>
      <c r="I9" s="4"/>
    </row>
    <row r="10">
      <c r="A10" s="21" t="s">
        <v>22</v>
      </c>
      <c r="B10" s="6" t="s">
        <v>23</v>
      </c>
      <c r="C10" s="6">
        <v>2.1</v>
      </c>
      <c r="D10" s="7">
        <v>2.5</v>
      </c>
      <c r="E10" s="8">
        <f>VLOOKUP(C10,Data!A:B,2,0)-VLOOKUP(D10,Data!A:B,2,0)</f>
        <v>0.014734</v>
      </c>
      <c r="F10" s="9">
        <f t="shared" si="1"/>
        <v>2</v>
      </c>
      <c r="G10" s="4"/>
      <c r="H10" s="4"/>
      <c r="I10" s="4"/>
    </row>
    <row r="11">
      <c r="A11" s="22" t="s">
        <v>24</v>
      </c>
      <c r="B11" s="11" t="s">
        <v>25</v>
      </c>
      <c r="C11" s="11">
        <v>-2.1</v>
      </c>
      <c r="D11" s="12">
        <v>-2.5</v>
      </c>
      <c r="E11" s="13">
        <f>VLOOKUP(C11,Data!A:B,2,0)-VLOOKUP(D11,Data!A:B,2,0)</f>
        <v>-0.014734</v>
      </c>
      <c r="F11" s="14">
        <f t="shared" si="1"/>
        <v>27</v>
      </c>
      <c r="G11" s="4"/>
      <c r="H11" s="4"/>
      <c r="I11" s="4"/>
    </row>
    <row r="12">
      <c r="A12" s="23" t="s">
        <v>26</v>
      </c>
      <c r="B12" s="6" t="s">
        <v>27</v>
      </c>
      <c r="C12" s="6">
        <v>9.0</v>
      </c>
      <c r="D12" s="7">
        <v>9.5</v>
      </c>
      <c r="E12" s="8">
        <f>VLOOKUP(C12,Data!A:B,2,0)-VLOOKUP(D12,Data!A:B,2,0)</f>
        <v>0.007439</v>
      </c>
      <c r="F12" s="9">
        <f t="shared" si="1"/>
        <v>10</v>
      </c>
      <c r="G12" s="4"/>
      <c r="H12" s="4"/>
      <c r="I12" s="4"/>
    </row>
    <row r="13">
      <c r="A13" s="24" t="s">
        <v>28</v>
      </c>
      <c r="B13" s="11" t="s">
        <v>29</v>
      </c>
      <c r="C13" s="11">
        <v>-9.0</v>
      </c>
      <c r="D13" s="12">
        <v>-9.5</v>
      </c>
      <c r="E13" s="13">
        <f>VLOOKUP(C13,Data!A:B,2,0)-VLOOKUP(D13,Data!A:B,2,0)</f>
        <v>-0.007439</v>
      </c>
      <c r="F13" s="14">
        <f t="shared" si="1"/>
        <v>19</v>
      </c>
      <c r="G13" s="4"/>
      <c r="H13" s="4"/>
      <c r="I13" s="4"/>
    </row>
    <row r="14">
      <c r="A14" s="25" t="s">
        <v>30</v>
      </c>
      <c r="B14" s="6" t="s">
        <v>31</v>
      </c>
      <c r="C14" s="6">
        <v>-6.7</v>
      </c>
      <c r="D14" s="7">
        <v>-6.5</v>
      </c>
      <c r="E14" s="8">
        <f>VLOOKUP(C14,Data!A:B,2,0)-VLOOKUP(D14,Data!A:B,2,0)</f>
        <v>0.009032</v>
      </c>
      <c r="F14" s="9">
        <f t="shared" si="1"/>
        <v>8</v>
      </c>
      <c r="G14" s="4"/>
      <c r="H14" s="4"/>
      <c r="I14" s="4"/>
    </row>
    <row r="15">
      <c r="A15" s="26" t="s">
        <v>32</v>
      </c>
      <c r="B15" s="11" t="s">
        <v>33</v>
      </c>
      <c r="C15" s="11">
        <v>6.7</v>
      </c>
      <c r="D15" s="12">
        <v>6.5</v>
      </c>
      <c r="E15" s="13">
        <f>VLOOKUP(C15,Data!A:B,2,0)-VLOOKUP(D15,Data!A:B,2,0)</f>
        <v>-0.009032</v>
      </c>
      <c r="F15" s="14">
        <f t="shared" si="1"/>
        <v>21</v>
      </c>
      <c r="G15" s="4"/>
      <c r="H15" s="4"/>
      <c r="I15" s="4"/>
    </row>
    <row r="16">
      <c r="A16" s="27" t="s">
        <v>34</v>
      </c>
      <c r="B16" s="6" t="s">
        <v>35</v>
      </c>
      <c r="C16" s="6">
        <v>6.3</v>
      </c>
      <c r="D16" s="7">
        <v>6.5</v>
      </c>
      <c r="E16" s="8">
        <f>VLOOKUP(C16,Data!A:B,2,0)-VLOOKUP(D16,Data!A:B,2,0)</f>
        <v>0.006277</v>
      </c>
      <c r="F16" s="9">
        <f t="shared" si="1"/>
        <v>13</v>
      </c>
      <c r="G16" s="4"/>
      <c r="H16" s="4"/>
      <c r="I16" s="4"/>
    </row>
    <row r="17">
      <c r="A17" s="28" t="s">
        <v>36</v>
      </c>
      <c r="B17" s="11" t="s">
        <v>37</v>
      </c>
      <c r="C17" s="11">
        <v>-6.3</v>
      </c>
      <c r="D17" s="12">
        <v>-6.5</v>
      </c>
      <c r="E17" s="13">
        <f>VLOOKUP(C17,Data!A:B,2,0)-VLOOKUP(D17,Data!A:B,2,0)</f>
        <v>-0.006277</v>
      </c>
      <c r="F17" s="14">
        <f t="shared" si="1"/>
        <v>16</v>
      </c>
      <c r="G17" s="4"/>
      <c r="H17" s="4"/>
      <c r="I17" s="4"/>
    </row>
    <row r="18">
      <c r="A18" s="29" t="s">
        <v>38</v>
      </c>
      <c r="B18" s="6" t="s">
        <v>39</v>
      </c>
      <c r="C18" s="6">
        <v>-2.8</v>
      </c>
      <c r="D18" s="7">
        <v>-3.0</v>
      </c>
      <c r="E18" s="8">
        <f>VLOOKUP(C18,Data!A:B,2,0)-VLOOKUP(D18,Data!A:B,2,0)</f>
        <v>-0.014121</v>
      </c>
      <c r="F18" s="9">
        <f t="shared" si="1"/>
        <v>25</v>
      </c>
      <c r="G18" s="4"/>
      <c r="H18" s="4"/>
      <c r="I18" s="4"/>
    </row>
    <row r="19">
      <c r="A19" s="30" t="s">
        <v>40</v>
      </c>
      <c r="B19" s="11" t="s">
        <v>41</v>
      </c>
      <c r="C19" s="11">
        <v>2.8</v>
      </c>
      <c r="D19" s="12">
        <v>3.0</v>
      </c>
      <c r="E19" s="13">
        <f>VLOOKUP(C19,Data!A:B,2,0)-VLOOKUP(D19,Data!A:B,2,0)</f>
        <v>0.014121</v>
      </c>
      <c r="F19" s="14">
        <f t="shared" si="1"/>
        <v>3</v>
      </c>
      <c r="G19" s="4"/>
      <c r="H19" s="4"/>
      <c r="I19" s="4"/>
    </row>
    <row r="20">
      <c r="A20" s="31" t="s">
        <v>42</v>
      </c>
      <c r="B20" s="6" t="s">
        <v>43</v>
      </c>
      <c r="C20" s="6">
        <v>-2.8</v>
      </c>
      <c r="D20" s="7">
        <v>-3.0</v>
      </c>
      <c r="E20" s="8">
        <f>VLOOKUP(C20,Data!A:B,2,0)-VLOOKUP(D20,Data!A:B,2,0)</f>
        <v>-0.014121</v>
      </c>
      <c r="F20" s="9">
        <f t="shared" si="1"/>
        <v>25</v>
      </c>
      <c r="G20" s="4"/>
      <c r="H20" s="4"/>
      <c r="I20" s="4"/>
    </row>
    <row r="21">
      <c r="A21" s="32" t="s">
        <v>44</v>
      </c>
      <c r="B21" s="11" t="s">
        <v>45</v>
      </c>
      <c r="C21" s="11">
        <v>2.8</v>
      </c>
      <c r="D21" s="12">
        <v>3.0</v>
      </c>
      <c r="E21" s="13">
        <f>VLOOKUP(C21,Data!A:B,2,0)-VLOOKUP(D21,Data!A:B,2,0)</f>
        <v>0.014121</v>
      </c>
      <c r="F21" s="14">
        <f t="shared" si="1"/>
        <v>3</v>
      </c>
      <c r="G21" s="4"/>
      <c r="H21" s="4"/>
      <c r="I21" s="4"/>
    </row>
    <row r="22">
      <c r="A22" s="33" t="s">
        <v>46</v>
      </c>
      <c r="B22" s="6" t="s">
        <v>47</v>
      </c>
      <c r="C22" s="6">
        <v>-5.5</v>
      </c>
      <c r="D22" s="7">
        <v>-6.0</v>
      </c>
      <c r="E22" s="8">
        <f>VLOOKUP(C22,Data!A:B,2,0)-VLOOKUP(D22,Data!A:B,2,0)</f>
        <v>-0.013924</v>
      </c>
      <c r="F22" s="9">
        <f t="shared" si="1"/>
        <v>23</v>
      </c>
      <c r="G22" s="4"/>
      <c r="H22" s="4"/>
      <c r="I22" s="4"/>
    </row>
    <row r="23">
      <c r="A23" s="34" t="s">
        <v>48</v>
      </c>
      <c r="B23" s="11" t="s">
        <v>49</v>
      </c>
      <c r="C23" s="11">
        <v>5.5</v>
      </c>
      <c r="D23" s="12">
        <v>6.0</v>
      </c>
      <c r="E23" s="13">
        <f>VLOOKUP(C23,Data!A:B,2,0)-VLOOKUP(D23,Data!A:B,2,0)</f>
        <v>0.013924</v>
      </c>
      <c r="F23" s="14">
        <f t="shared" si="1"/>
        <v>6</v>
      </c>
      <c r="G23" s="4"/>
      <c r="H23" s="4"/>
      <c r="I23" s="4"/>
    </row>
    <row r="24">
      <c r="A24" s="35" t="s">
        <v>50</v>
      </c>
      <c r="B24" s="6" t="s">
        <v>51</v>
      </c>
      <c r="C24" s="6">
        <v>-3.1</v>
      </c>
      <c r="D24" s="7">
        <v>-3.0</v>
      </c>
      <c r="E24" s="8">
        <f>VLOOKUP(C24,Data!A:B,2,0)-VLOOKUP(D24,Data!A:B,2,0)</f>
        <v>0.007005</v>
      </c>
      <c r="F24" s="9">
        <f t="shared" si="1"/>
        <v>12</v>
      </c>
      <c r="G24" s="4"/>
      <c r="H24" s="4"/>
      <c r="I24" s="4"/>
    </row>
    <row r="25">
      <c r="A25" s="36" t="s">
        <v>52</v>
      </c>
      <c r="B25" s="11" t="s">
        <v>53</v>
      </c>
      <c r="C25" s="11">
        <v>3.1</v>
      </c>
      <c r="D25" s="12">
        <v>3.0</v>
      </c>
      <c r="E25" s="13">
        <f>VLOOKUP(C25,Data!A:B,2,0)-VLOOKUP(D25,Data!A:B,2,0)</f>
        <v>-0.007005</v>
      </c>
      <c r="F25" s="14">
        <f t="shared" si="1"/>
        <v>17</v>
      </c>
      <c r="G25" s="4"/>
      <c r="H25" s="4"/>
      <c r="I25" s="4"/>
    </row>
    <row r="26">
      <c r="A26" s="37" t="s">
        <v>54</v>
      </c>
      <c r="B26" s="6" t="s">
        <v>55</v>
      </c>
      <c r="C26" s="6">
        <v>-3.2</v>
      </c>
      <c r="D26" s="7">
        <v>-3.5</v>
      </c>
      <c r="E26" s="8">
        <f>VLOOKUP(C26,Data!A:B,2,0)-VLOOKUP(D26,Data!A:B,2,0)</f>
        <v>-0.021013</v>
      </c>
      <c r="F26" s="9">
        <f t="shared" si="1"/>
        <v>28</v>
      </c>
      <c r="G26" s="4"/>
      <c r="H26" s="4"/>
      <c r="I26" s="4"/>
    </row>
    <row r="27">
      <c r="A27" s="38" t="s">
        <v>56</v>
      </c>
      <c r="B27" s="11" t="s">
        <v>57</v>
      </c>
      <c r="C27" s="11">
        <v>3.2</v>
      </c>
      <c r="D27" s="12">
        <v>3.5</v>
      </c>
      <c r="E27" s="13">
        <f>VLOOKUP(C27,Data!A:B,2,0)-VLOOKUP(D27,Data!A:B,2,0)</f>
        <v>0.021013</v>
      </c>
      <c r="F27" s="14">
        <f t="shared" si="1"/>
        <v>1</v>
      </c>
      <c r="G27" s="4"/>
      <c r="H27" s="4"/>
      <c r="I27" s="4"/>
    </row>
    <row r="28">
      <c r="A28" s="39" t="s">
        <v>58</v>
      </c>
      <c r="B28" s="6" t="s">
        <v>59</v>
      </c>
      <c r="C28" s="6">
        <v>-2.3</v>
      </c>
      <c r="D28" s="7">
        <v>-2.5</v>
      </c>
      <c r="E28" s="8">
        <f>VLOOKUP(C28,Data!A:B,2,0)-VLOOKUP(D28,Data!A:B,2,0)</f>
        <v>-0.007368</v>
      </c>
      <c r="F28" s="9">
        <f t="shared" si="1"/>
        <v>18</v>
      </c>
      <c r="G28" s="4"/>
      <c r="H28" s="4"/>
      <c r="I28" s="4"/>
    </row>
    <row r="29">
      <c r="A29" s="40" t="s">
        <v>60</v>
      </c>
      <c r="B29" s="11" t="s">
        <v>61</v>
      </c>
      <c r="C29" s="11">
        <v>2.3</v>
      </c>
      <c r="D29" s="12">
        <v>2.5</v>
      </c>
      <c r="E29" s="13">
        <f>VLOOKUP(C29,Data!A:B,2,0)-VLOOKUP(D29,Data!A:B,2,0)</f>
        <v>0.007368</v>
      </c>
      <c r="F29" s="14">
        <f t="shared" si="1"/>
        <v>11</v>
      </c>
      <c r="G29" s="4"/>
      <c r="H29" s="4"/>
      <c r="I29" s="4"/>
    </row>
    <row r="30" hidden="1">
      <c r="A30" s="41" t="s">
        <v>62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63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64</v>
      </c>
      <c r="C1" s="46" t="s">
        <v>65</v>
      </c>
      <c r="D1" s="46" t="s">
        <v>66</v>
      </c>
      <c r="E1" s="46" t="s">
        <v>5</v>
      </c>
      <c r="F1" s="43"/>
      <c r="G1" s="43"/>
    </row>
    <row r="2">
      <c r="A2" s="4" t="s">
        <v>29</v>
      </c>
      <c r="B2" s="4" t="s">
        <v>67</v>
      </c>
      <c r="C2" s="47">
        <f>VLOOKUP(A2,ATS!B:F,2,0)</f>
        <v>-9</v>
      </c>
      <c r="D2" s="48">
        <f>VLOOKUP(C2,Data!$A$4:$B$484,2,0)</f>
        <v>0.782263</v>
      </c>
      <c r="E2" s="49">
        <f t="shared" ref="E2:E29" si="1">RANK(D2,$D$2:$D$29,0)</f>
        <v>1</v>
      </c>
      <c r="F2" s="43"/>
      <c r="G2" s="43"/>
    </row>
    <row r="3">
      <c r="A3" s="4" t="s">
        <v>31</v>
      </c>
      <c r="B3" s="4" t="s">
        <v>68</v>
      </c>
      <c r="C3" s="47">
        <f>VLOOKUP(A3,ATS!B:F,2,0)</f>
        <v>-6.7</v>
      </c>
      <c r="D3" s="48">
        <f>VLOOKUP(C3,Data!$A$4:$B$484,2,0)</f>
        <v>0.723734</v>
      </c>
      <c r="E3" s="49">
        <f t="shared" si="1"/>
        <v>2</v>
      </c>
      <c r="F3" s="43"/>
      <c r="G3" s="43"/>
    </row>
    <row r="4">
      <c r="A4" s="4" t="s">
        <v>37</v>
      </c>
      <c r="B4" s="4" t="s">
        <v>69</v>
      </c>
      <c r="C4" s="47">
        <f>VLOOKUP(A4,ATS!B:F,2,0)</f>
        <v>-6.3</v>
      </c>
      <c r="D4" s="48">
        <f>VLOOKUP(C4,Data!$A$4:$B$484,2,0)</f>
        <v>0.708425</v>
      </c>
      <c r="E4" s="49">
        <f t="shared" si="1"/>
        <v>3</v>
      </c>
      <c r="F4" s="43"/>
      <c r="G4" s="43"/>
    </row>
    <row r="5">
      <c r="A5" s="4" t="s">
        <v>47</v>
      </c>
      <c r="B5" s="4" t="s">
        <v>70</v>
      </c>
      <c r="C5" s="47">
        <f>VLOOKUP(A5,ATS!B:F,2,0)</f>
        <v>-5.5</v>
      </c>
      <c r="D5" s="50">
        <f>VLOOKUP(C5,Data!$A$4:$B$484,2,0)</f>
        <v>0.685084</v>
      </c>
      <c r="E5" s="49">
        <f t="shared" si="1"/>
        <v>4</v>
      </c>
      <c r="F5" s="43"/>
      <c r="G5" s="43"/>
    </row>
    <row r="6">
      <c r="A6" s="4" t="s">
        <v>21</v>
      </c>
      <c r="B6" s="4" t="s">
        <v>71</v>
      </c>
      <c r="C6" s="47">
        <f>VLOOKUP(A6,ATS!B:F,2,0)</f>
        <v>-4.8</v>
      </c>
      <c r="D6" s="51">
        <f>VLOOKUP(C6,Data!$A$4:$B$484,2,0)</f>
        <v>0.672918</v>
      </c>
      <c r="E6" s="49">
        <f t="shared" si="1"/>
        <v>5</v>
      </c>
      <c r="F6" s="43"/>
      <c r="G6" s="43"/>
    </row>
    <row r="7">
      <c r="A7" s="4" t="s">
        <v>7</v>
      </c>
      <c r="B7" s="4" t="s">
        <v>72</v>
      </c>
      <c r="C7" s="47">
        <f>VLOOKUP(A7,ATS!B:F,2,0)</f>
        <v>-3.7</v>
      </c>
      <c r="D7" s="48">
        <f>VLOOKUP(C7,Data!$A$4:$B$484,2,0)</f>
        <v>0.641505</v>
      </c>
      <c r="E7" s="49">
        <f t="shared" si="1"/>
        <v>6</v>
      </c>
      <c r="F7" s="43"/>
      <c r="G7" s="43"/>
    </row>
    <row r="8">
      <c r="A8" s="4" t="s">
        <v>15</v>
      </c>
      <c r="B8" s="4" t="s">
        <v>73</v>
      </c>
      <c r="C8" s="47">
        <f>VLOOKUP(A8,ATS!B:F,2,0)</f>
        <v>-3.3</v>
      </c>
      <c r="D8" s="52">
        <f>VLOOKUP(C8,Data!$A$4:$B$484,2,0)</f>
        <v>0.618803</v>
      </c>
      <c r="E8" s="49">
        <f t="shared" si="1"/>
        <v>7</v>
      </c>
      <c r="F8" s="43"/>
      <c r="G8" s="43"/>
    </row>
    <row r="9">
      <c r="A9" s="4" t="s">
        <v>55</v>
      </c>
      <c r="B9" s="4" t="s">
        <v>74</v>
      </c>
      <c r="C9" s="47">
        <f>VLOOKUP(A9,ATS!B:F,2,0)</f>
        <v>-3.2</v>
      </c>
      <c r="D9" s="53">
        <f>VLOOKUP(C9,Data!$A$4:$B$484,2,0)</f>
        <v>0.611798</v>
      </c>
      <c r="E9" s="49">
        <f t="shared" si="1"/>
        <v>8</v>
      </c>
      <c r="F9" s="43"/>
      <c r="G9" s="43"/>
    </row>
    <row r="10">
      <c r="A10" s="4" t="s">
        <v>51</v>
      </c>
      <c r="B10" s="4" t="s">
        <v>75</v>
      </c>
      <c r="C10" s="47">
        <f>VLOOKUP(A10,ATS!B:F,2,0)</f>
        <v>-3.1</v>
      </c>
      <c r="D10" s="54">
        <f>VLOOKUP(C10,Data!$A$4:$B$484,2,0)</f>
        <v>0.604793</v>
      </c>
      <c r="E10" s="49">
        <f t="shared" si="1"/>
        <v>9</v>
      </c>
      <c r="F10" s="43"/>
      <c r="G10" s="43"/>
    </row>
    <row r="11">
      <c r="A11" s="4" t="s">
        <v>43</v>
      </c>
      <c r="B11" s="4" t="s">
        <v>76</v>
      </c>
      <c r="C11" s="47">
        <f>VLOOKUP(A11,ATS!B:F,2,0)</f>
        <v>-2.8</v>
      </c>
      <c r="D11" s="55">
        <f>VLOOKUP(C11,Data!$A$4:$B$484,2,0)</f>
        <v>0.583667</v>
      </c>
      <c r="E11" s="49">
        <f t="shared" si="1"/>
        <v>10</v>
      </c>
      <c r="F11" s="43"/>
      <c r="G11" s="43"/>
    </row>
    <row r="12">
      <c r="A12" s="4" t="s">
        <v>39</v>
      </c>
      <c r="B12" s="4" t="s">
        <v>77</v>
      </c>
      <c r="C12" s="47">
        <f>VLOOKUP(A12,ATS!B:F,2,0)</f>
        <v>-2.8</v>
      </c>
      <c r="D12" s="48">
        <f>VLOOKUP(C12,Data!$A$4:$B$484,2,0)</f>
        <v>0.583667</v>
      </c>
      <c r="E12" s="49">
        <f t="shared" si="1"/>
        <v>10</v>
      </c>
      <c r="F12" s="43"/>
      <c r="G12" s="43"/>
    </row>
    <row r="13">
      <c r="A13" s="4" t="s">
        <v>59</v>
      </c>
      <c r="B13" s="4" t="s">
        <v>78</v>
      </c>
      <c r="C13" s="47">
        <f>VLOOKUP(A13,ATS!B:F,2,0)</f>
        <v>-2.3</v>
      </c>
      <c r="D13" s="56">
        <f>VLOOKUP(C13,Data!$A$4:$B$484,2,0)</f>
        <v>0.555119</v>
      </c>
      <c r="E13" s="49">
        <f t="shared" si="1"/>
        <v>12</v>
      </c>
      <c r="F13" s="43"/>
      <c r="G13" s="43"/>
    </row>
    <row r="14">
      <c r="A14" s="4" t="s">
        <v>25</v>
      </c>
      <c r="B14" s="4" t="s">
        <v>79</v>
      </c>
      <c r="C14" s="47">
        <f>VLOOKUP(A14,ATS!B:F,2,0)</f>
        <v>-2.1</v>
      </c>
      <c r="D14" s="57">
        <f>VLOOKUP(C14,Data!$A$4:$B$484,2,0)</f>
        <v>0.547753</v>
      </c>
      <c r="E14" s="49">
        <f t="shared" si="1"/>
        <v>13</v>
      </c>
      <c r="F14" s="43"/>
      <c r="G14" s="43"/>
    </row>
    <row r="15">
      <c r="A15" s="4" t="s">
        <v>13</v>
      </c>
      <c r="B15" s="4" t="s">
        <v>80</v>
      </c>
      <c r="C15" s="47">
        <f>VLOOKUP(A15,ATS!B:F,2,0)</f>
        <v>-1.7</v>
      </c>
      <c r="D15" s="58">
        <f>VLOOKUP(C15,Data!$A$4:$B$484,2,0)</f>
        <v>0.539788</v>
      </c>
      <c r="E15" s="49">
        <f t="shared" si="1"/>
        <v>14</v>
      </c>
      <c r="F15" s="43"/>
      <c r="G15" s="43"/>
    </row>
    <row r="16">
      <c r="A16" s="4" t="s">
        <v>11</v>
      </c>
      <c r="B16" s="4" t="s">
        <v>81</v>
      </c>
      <c r="C16" s="47">
        <f>VLOOKUP(A16,ATS!B:F,2,0)</f>
        <v>1.7</v>
      </c>
      <c r="D16" s="48">
        <f>VLOOKUP(C16,Data!$A$4:$B$484,2,0)</f>
        <v>0.460212</v>
      </c>
      <c r="E16" s="49">
        <f t="shared" si="1"/>
        <v>15</v>
      </c>
      <c r="F16" s="43"/>
      <c r="G16" s="43"/>
    </row>
    <row r="17">
      <c r="A17" s="4" t="s">
        <v>23</v>
      </c>
      <c r="B17" s="4" t="s">
        <v>82</v>
      </c>
      <c r="C17" s="47">
        <f>VLOOKUP(A17,ATS!B:F,2,0)</f>
        <v>2.1</v>
      </c>
      <c r="D17" s="59">
        <f>VLOOKUP(C17,Data!$A$4:$B$484,2,0)</f>
        <v>0.452247</v>
      </c>
      <c r="E17" s="49">
        <f t="shared" si="1"/>
        <v>16</v>
      </c>
      <c r="F17" s="43"/>
      <c r="G17" s="43"/>
    </row>
    <row r="18">
      <c r="A18" s="4" t="s">
        <v>61</v>
      </c>
      <c r="B18" s="4" t="s">
        <v>83</v>
      </c>
      <c r="C18" s="47">
        <f>VLOOKUP(A18,ATS!B:F,2,0)</f>
        <v>2.3</v>
      </c>
      <c r="D18" s="60">
        <f>VLOOKUP(C18,Data!$A$4:$B$484,2,0)</f>
        <v>0.444881</v>
      </c>
      <c r="E18" s="49">
        <f t="shared" si="1"/>
        <v>17</v>
      </c>
      <c r="F18" s="43"/>
      <c r="G18" s="43"/>
    </row>
    <row r="19">
      <c r="A19" s="4" t="s">
        <v>45</v>
      </c>
      <c r="B19" s="4" t="s">
        <v>84</v>
      </c>
      <c r="C19" s="47">
        <f>VLOOKUP(A19,ATS!B:F,2,0)</f>
        <v>2.8</v>
      </c>
      <c r="D19" s="61">
        <f>VLOOKUP(C19,Data!$A$4:$B$484,2,0)</f>
        <v>0.416333</v>
      </c>
      <c r="E19" s="49">
        <f t="shared" si="1"/>
        <v>18</v>
      </c>
      <c r="F19" s="43"/>
      <c r="G19" s="43"/>
    </row>
    <row r="20">
      <c r="A20" s="4" t="s">
        <v>41</v>
      </c>
      <c r="B20" s="4" t="s">
        <v>85</v>
      </c>
      <c r="C20" s="47">
        <f>VLOOKUP(A20,ATS!B:F,2,0)</f>
        <v>2.8</v>
      </c>
      <c r="D20" s="62">
        <f>VLOOKUP(C20,Data!$A$4:$B$484,2,0)</f>
        <v>0.416333</v>
      </c>
      <c r="E20" s="49">
        <f t="shared" si="1"/>
        <v>18</v>
      </c>
      <c r="F20" s="43"/>
      <c r="G20" s="43"/>
    </row>
    <row r="21">
      <c r="A21" s="4" t="s">
        <v>53</v>
      </c>
      <c r="B21" s="4" t="s">
        <v>86</v>
      </c>
      <c r="C21" s="47">
        <f>VLOOKUP(A21,ATS!B:F,2,0)</f>
        <v>3.1</v>
      </c>
      <c r="D21" s="63">
        <f>VLOOKUP(C21,Data!$A$4:$B$484,2,0)</f>
        <v>0.395207</v>
      </c>
      <c r="E21" s="49">
        <f t="shared" si="1"/>
        <v>20</v>
      </c>
      <c r="F21" s="43"/>
      <c r="G21" s="43"/>
    </row>
    <row r="22">
      <c r="A22" s="4" t="s">
        <v>57</v>
      </c>
      <c r="B22" s="4" t="s">
        <v>87</v>
      </c>
      <c r="C22" s="47">
        <f>VLOOKUP(A22,ATS!B:F,2,0)</f>
        <v>3.2</v>
      </c>
      <c r="D22" s="48">
        <f>VLOOKUP(C22,Data!$A$4:$B$484,2,0)</f>
        <v>0.388202</v>
      </c>
      <c r="E22" s="49">
        <f t="shared" si="1"/>
        <v>21</v>
      </c>
      <c r="F22" s="43"/>
      <c r="G22" s="43"/>
    </row>
    <row r="23">
      <c r="A23" s="4" t="s">
        <v>17</v>
      </c>
      <c r="B23" s="4" t="s">
        <v>88</v>
      </c>
      <c r="C23" s="47">
        <f>VLOOKUP(A23,ATS!B:F,2,0)</f>
        <v>3.3</v>
      </c>
      <c r="D23" s="48">
        <f>VLOOKUP(C23,Data!$A$4:$B$484,2,0)</f>
        <v>0.381197</v>
      </c>
      <c r="E23" s="49">
        <f t="shared" si="1"/>
        <v>22</v>
      </c>
      <c r="F23" s="43"/>
      <c r="G23" s="43"/>
    </row>
    <row r="24">
      <c r="A24" s="4" t="s">
        <v>9</v>
      </c>
      <c r="B24" s="4" t="s">
        <v>89</v>
      </c>
      <c r="C24" s="47">
        <f>VLOOKUP(A24,ATS!B:F,2,0)</f>
        <v>3.7</v>
      </c>
      <c r="D24" s="64">
        <f>VLOOKUP(C24,Data!$A$4:$B$484,2,0)</f>
        <v>0.358495</v>
      </c>
      <c r="E24" s="49">
        <f t="shared" si="1"/>
        <v>23</v>
      </c>
      <c r="F24" s="43"/>
      <c r="G24" s="43"/>
    </row>
    <row r="25">
      <c r="A25" s="4" t="s">
        <v>19</v>
      </c>
      <c r="B25" s="4" t="s">
        <v>90</v>
      </c>
      <c r="C25" s="47">
        <f>VLOOKUP(A25,ATS!B:F,2,0)</f>
        <v>4.8</v>
      </c>
      <c r="D25" s="48">
        <f>VLOOKUP(C25,Data!$A$4:$B$484,2,0)</f>
        <v>0.327082</v>
      </c>
      <c r="E25" s="49">
        <f t="shared" si="1"/>
        <v>24</v>
      </c>
      <c r="F25" s="43"/>
      <c r="G25" s="43"/>
    </row>
    <row r="26">
      <c r="A26" s="4" t="s">
        <v>49</v>
      </c>
      <c r="B26" s="4" t="s">
        <v>91</v>
      </c>
      <c r="C26" s="47">
        <f>VLOOKUP(A26,ATS!B:F,2,0)</f>
        <v>5.5</v>
      </c>
      <c r="D26" s="65">
        <f>VLOOKUP(C26,Data!$A$4:$B$484,2,0)</f>
        <v>0.314916</v>
      </c>
      <c r="E26" s="49">
        <f t="shared" si="1"/>
        <v>25</v>
      </c>
      <c r="F26" s="43"/>
      <c r="G26" s="43"/>
    </row>
    <row r="27">
      <c r="A27" s="4" t="s">
        <v>35</v>
      </c>
      <c r="B27" s="4" t="s">
        <v>92</v>
      </c>
      <c r="C27" s="47">
        <f>VLOOKUP(A27,ATS!B:F,2,0)</f>
        <v>6.3</v>
      </c>
      <c r="D27" s="66">
        <f>VLOOKUP(C27,Data!$A$4:$B$484,2,0)</f>
        <v>0.291575</v>
      </c>
      <c r="E27" s="49">
        <f t="shared" si="1"/>
        <v>26</v>
      </c>
      <c r="F27" s="43"/>
      <c r="G27" s="43"/>
    </row>
    <row r="28">
      <c r="A28" s="4" t="s">
        <v>33</v>
      </c>
      <c r="B28" s="4" t="s">
        <v>93</v>
      </c>
      <c r="C28" s="47">
        <f>VLOOKUP(A28,ATS!B:F,2,0)</f>
        <v>6.7</v>
      </c>
      <c r="D28" s="67">
        <f>VLOOKUP(C28,Data!$A$4:$B$484,2,0)</f>
        <v>0.276266</v>
      </c>
      <c r="E28" s="49">
        <f t="shared" si="1"/>
        <v>27</v>
      </c>
      <c r="F28" s="43"/>
      <c r="G28" s="43"/>
    </row>
    <row r="29">
      <c r="A29" s="4" t="s">
        <v>27</v>
      </c>
      <c r="B29" s="4" t="s">
        <v>94</v>
      </c>
      <c r="C29" s="47">
        <f>VLOOKUP(A29,ATS!B:F,2,0)</f>
        <v>9</v>
      </c>
      <c r="D29" s="68">
        <f>VLOOKUP(C29,Data!$A$4:$B$484,2,0)</f>
        <v>0.217737</v>
      </c>
      <c r="E29" s="49">
        <f t="shared" si="1"/>
        <v>28</v>
      </c>
      <c r="F29" s="43"/>
      <c r="G29" s="43"/>
    </row>
    <row r="30">
      <c r="A30" s="43"/>
      <c r="B30" s="43"/>
      <c r="C30" s="47"/>
      <c r="D30" s="43"/>
      <c r="E30" s="43"/>
      <c r="F30" s="43"/>
      <c r="G30" s="43"/>
    </row>
    <row r="31">
      <c r="A31" s="43"/>
      <c r="B31" s="43"/>
      <c r="C31" s="47"/>
      <c r="D31" s="43"/>
      <c r="E31" s="43"/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  <row r="985">
      <c r="A985" s="43"/>
      <c r="B985" s="43"/>
      <c r="C985" s="47"/>
      <c r="D985" s="43"/>
      <c r="E985" s="43"/>
      <c r="F985" s="43"/>
      <c r="G985" s="43"/>
    </row>
    <row r="986">
      <c r="A986" s="43"/>
      <c r="B986" s="43"/>
      <c r="C986" s="47"/>
      <c r="D986" s="43"/>
      <c r="E986" s="43"/>
      <c r="F986" s="43"/>
      <c r="G986" s="43"/>
    </row>
  </sheetData>
  <autoFilter ref="$A$1:$E$29">
    <sortState ref="A1:E29">
      <sortCondition descending="1" ref="D1:D29"/>
      <sortCondition ref="E1:E29"/>
      <sortCondition ref="A1:A29"/>
    </sortState>
  </autoFilter>
  <conditionalFormatting sqref="D1:D986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95</v>
      </c>
      <c r="B3" s="71" t="s">
        <v>96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